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le1-my.sharepoint.com/personal/andres_yle_ee/Documents/Desktop/2024/Eesti 2024/ida möss 2024/KTP Ida möss 2024/"/>
    </mc:Choice>
  </mc:AlternateContent>
  <xr:revisionPtr revIDLastSave="0" documentId="8_{A5796665-401B-45C4-99D6-06EC6558604D}" xr6:coauthVersionLast="47" xr6:coauthVersionMax="47" xr10:uidLastSave="{00000000-0000-0000-0000-000000000000}"/>
  <bookViews>
    <workbookView xWindow="-108" yWindow="-108" windowWidth="23256" windowHeight="12576" xr2:uid="{476BE37E-8438-45F9-84C7-146DAF1ACAA3}"/>
  </bookViews>
  <sheets>
    <sheet name="MÖSS KL " sheetId="1" r:id="rId1"/>
    <sheet name="Mahasõidud" sheetId="2" r:id="rId2"/>
  </sheets>
  <definedNames>
    <definedName name="_xlnm._FilterDatabase" localSheetId="0" hidden="1">'MÖSS KL '!$J$4:$T$90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5" i="1" l="1"/>
  <c r="Z81" i="1"/>
  <c r="Z73" i="1"/>
  <c r="Z65" i="1"/>
  <c r="Z57" i="1"/>
  <c r="Z43" i="1"/>
  <c r="Z82" i="1"/>
  <c r="Z78" i="1"/>
  <c r="Z74" i="1"/>
  <c r="Z70" i="1"/>
  <c r="Z66" i="1"/>
  <c r="Z62" i="1"/>
  <c r="Z58" i="1"/>
  <c r="Z54" i="1"/>
  <c r="Z47" i="1"/>
  <c r="Z40" i="1"/>
  <c r="Z36" i="1"/>
  <c r="Z27" i="1"/>
  <c r="Z23" i="1"/>
  <c r="Z16" i="1"/>
  <c r="Z12" i="1"/>
  <c r="Z5" i="1"/>
  <c r="Z84" i="1"/>
  <c r="Z76" i="1"/>
  <c r="Z72" i="1"/>
  <c r="Z68" i="1"/>
  <c r="Z64" i="1"/>
  <c r="Z60" i="1"/>
  <c r="Z56" i="1"/>
  <c r="Z49" i="1"/>
  <c r="Z42" i="1"/>
  <c r="Z38" i="1"/>
  <c r="Z29" i="1"/>
  <c r="Z25" i="1"/>
  <c r="Z18" i="1"/>
  <c r="Z53" i="1"/>
  <c r="Z52" i="1"/>
  <c r="Z51" i="1"/>
  <c r="Z46" i="1"/>
  <c r="Z45" i="1"/>
  <c r="Z44" i="1"/>
  <c r="Z35" i="1"/>
  <c r="Z34" i="1"/>
  <c r="Z33" i="1"/>
  <c r="Z32" i="1"/>
  <c r="Z31" i="1"/>
  <c r="Z22" i="1"/>
  <c r="Z21" i="1"/>
  <c r="Z20" i="1"/>
  <c r="Z11" i="1"/>
  <c r="Z10" i="1"/>
  <c r="Z9" i="1"/>
  <c r="Z83" i="1"/>
  <c r="Z79" i="1"/>
  <c r="Z71" i="1"/>
  <c r="Z63" i="1"/>
  <c r="Z55" i="1"/>
  <c r="Z41" i="1"/>
  <c r="F37" i="2"/>
  <c r="F34" i="2"/>
  <c r="F33" i="2"/>
  <c r="F32" i="2"/>
  <c r="F30" i="2"/>
  <c r="F26" i="2"/>
  <c r="F24" i="2"/>
  <c r="F20" i="2"/>
  <c r="F15" i="2"/>
  <c r="F12" i="2"/>
  <c r="F9" i="2"/>
  <c r="F6" i="2"/>
  <c r="A6" i="2"/>
  <c r="A9" i="2" s="1"/>
  <c r="A12" i="2" s="1"/>
  <c r="A15" i="2" s="1"/>
  <c r="A20" i="2" s="1"/>
  <c r="A24" i="2" s="1"/>
  <c r="A26" i="2" s="1"/>
  <c r="A30" i="2" s="1"/>
  <c r="A32" i="2" s="1"/>
  <c r="A33" i="2" s="1"/>
  <c r="A34" i="2" s="1"/>
  <c r="F4" i="2"/>
  <c r="T86" i="1"/>
  <c r="Z86" i="1" l="1"/>
  <c r="Z87" i="1" s="1"/>
  <c r="Z88" i="1" s="1"/>
  <c r="S86" i="1"/>
  <c r="R86" i="1"/>
  <c r="Q86" i="1"/>
  <c r="P86" i="1"/>
  <c r="O86" i="1"/>
  <c r="N86" i="1"/>
  <c r="M86" i="1"/>
  <c r="L86" i="1"/>
  <c r="K86" i="1"/>
  <c r="F82" i="1"/>
  <c r="F78" i="1"/>
  <c r="F74" i="1"/>
  <c r="F70" i="1"/>
  <c r="F66" i="1"/>
  <c r="F62" i="1"/>
  <c r="F58" i="1"/>
  <c r="F54" i="1"/>
  <c r="F47" i="1"/>
  <c r="F40" i="1"/>
  <c r="F36" i="1"/>
  <c r="F27" i="1"/>
  <c r="F23" i="1"/>
  <c r="F16" i="1"/>
  <c r="F12" i="1"/>
  <c r="A12" i="1"/>
  <c r="A16" i="1" s="1"/>
  <c r="A23" i="1" s="1"/>
  <c r="A27" i="1" s="1"/>
  <c r="A36" i="1" s="1"/>
  <c r="A40" i="1" s="1"/>
  <c r="A47" i="1" s="1"/>
  <c r="A54" i="1" s="1"/>
  <c r="A58" i="1" s="1"/>
  <c r="A62" i="1" s="1"/>
  <c r="A66" i="1" s="1"/>
  <c r="A70" i="1" s="1"/>
  <c r="A74" i="1" s="1"/>
  <c r="A78" i="1" s="1"/>
  <c r="A82" i="1" s="1"/>
  <c r="F5" i="1"/>
  <c r="F86" i="1" l="1"/>
</calcChain>
</file>

<file path=xl/sharedStrings.xml><?xml version="1.0" encoding="utf-8"?>
<sst xmlns="http://schemas.openxmlformats.org/spreadsheetml/2006/main" count="1164" uniqueCount="71">
  <si>
    <t>IDA MÖSSIGA PINDAMISHANKE KULULOEND 2024</t>
  </si>
  <si>
    <t>Obj nr</t>
  </si>
  <si>
    <t>Tee nr</t>
  </si>
  <si>
    <t>Tee nimetus</t>
  </si>
  <si>
    <t>Alg         km</t>
  </si>
  <si>
    <t>Lõpp           km</t>
  </si>
  <si>
    <t>Pikkus         km</t>
  </si>
  <si>
    <t>Katte keskm. laius           m</t>
  </si>
  <si>
    <t>A/b peat   laiend</t>
  </si>
  <si>
    <t>Ristmike laiend ja mahasõidud art. 44005a</t>
  </si>
  <si>
    <t>Makseartikli</t>
  </si>
  <si>
    <r>
      <t xml:space="preserve">Pindamine </t>
    </r>
    <r>
      <rPr>
        <b/>
        <sz val="11"/>
        <rFont val="Arial"/>
        <family val="2"/>
        <charset val="186"/>
      </rPr>
      <t>44005</t>
    </r>
  </si>
  <si>
    <r>
      <t xml:space="preserve">Profiili parandus </t>
    </r>
    <r>
      <rPr>
        <b/>
        <sz val="11"/>
        <rFont val="Arial"/>
        <family val="2"/>
        <charset val="186"/>
      </rPr>
      <t>43001</t>
    </r>
  </si>
  <si>
    <r>
      <t xml:space="preserve">Pindamine ristmikud, mahasõidud </t>
    </r>
    <r>
      <rPr>
        <b/>
        <sz val="11"/>
        <rFont val="Arial"/>
        <family val="2"/>
        <charset val="186"/>
      </rPr>
      <t>44005a</t>
    </r>
  </si>
  <si>
    <r>
      <t xml:space="preserve">Peenra- kindlustus purustatud- kruusaga </t>
    </r>
    <r>
      <rPr>
        <b/>
        <sz val="11"/>
        <rFont val="Arial"/>
        <family val="2"/>
        <charset val="186"/>
      </rPr>
      <t>44501</t>
    </r>
  </si>
  <si>
    <r>
      <t>Kattemärgistuse (valuplastik) eemaldamine</t>
    </r>
    <r>
      <rPr>
        <b/>
        <sz val="10"/>
        <color rgb="FF0000FF"/>
        <rFont val="Arial"/>
        <family val="2"/>
      </rPr>
      <t xml:space="preserve"> 20328</t>
    </r>
  </si>
  <si>
    <r>
      <t xml:space="preserve">Valuplastik masinaga (valge) </t>
    </r>
    <r>
      <rPr>
        <b/>
        <sz val="11"/>
        <color rgb="FF0000FF"/>
        <rFont val="Arial"/>
        <family val="2"/>
        <charset val="186"/>
      </rPr>
      <t>70202</t>
    </r>
  </si>
  <si>
    <r>
      <t xml:space="preserve">Valuplastik käsitsi (valge) </t>
    </r>
    <r>
      <rPr>
        <b/>
        <sz val="11"/>
        <color rgb="FF0000FF"/>
        <rFont val="Arial"/>
        <family val="2"/>
        <charset val="186"/>
      </rPr>
      <t>70202a</t>
    </r>
  </si>
  <si>
    <r>
      <t xml:space="preserve">Valuplastik käsitsi (punane ring ja valge number) </t>
    </r>
    <r>
      <rPr>
        <b/>
        <sz val="10"/>
        <color rgb="FF0000FF"/>
        <rFont val="Arial"/>
        <family val="2"/>
      </rPr>
      <t>70205</t>
    </r>
  </si>
  <si>
    <r>
      <t xml:space="preserve">Käsimärgistus valuplastikuga </t>
    </r>
    <r>
      <rPr>
        <b/>
        <sz val="10"/>
        <color rgb="FF0000FF"/>
        <rFont val="Arial"/>
        <family val="2"/>
      </rPr>
      <t>70207</t>
    </r>
  </si>
  <si>
    <t>Tööde teostamiseks kasutada materjale</t>
  </si>
  <si>
    <t>Teeklass</t>
  </si>
  <si>
    <t>Ühiku hind   €</t>
  </si>
  <si>
    <t>Kokku    €</t>
  </si>
  <si>
    <t>Sideaine</t>
  </si>
  <si>
    <t>Tardkivikillustik</t>
  </si>
  <si>
    <t>nr</t>
  </si>
  <si>
    <t>m²</t>
  </si>
  <si>
    <t>t</t>
  </si>
  <si>
    <t>m³</t>
  </si>
  <si>
    <t>tk</t>
  </si>
  <si>
    <t>Kohtla-Järve - Kukruse - Tammiku</t>
  </si>
  <si>
    <t>ei</t>
  </si>
  <si>
    <t>x</t>
  </si>
  <si>
    <t>C65BP6*BHK</t>
  </si>
  <si>
    <t>fr.0/8</t>
  </si>
  <si>
    <t>R3</t>
  </si>
  <si>
    <t>*BHK</t>
  </si>
  <si>
    <t>44005a</t>
  </si>
  <si>
    <t>1.Haljala ühendustee</t>
  </si>
  <si>
    <t>Koeru - Visusti</t>
  </si>
  <si>
    <t>jah</t>
  </si>
  <si>
    <t>R2</t>
  </si>
  <si>
    <t>Kapu - Rakke - Paasvere</t>
  </si>
  <si>
    <t>Ambla - Tamsalu</t>
  </si>
  <si>
    <t>70202a</t>
  </si>
  <si>
    <t>Paide - Roovere - Kuimetsa</t>
  </si>
  <si>
    <t>Käravete - Aravete</t>
  </si>
  <si>
    <t>Mõdriku - Kehala</t>
  </si>
  <si>
    <t>Koigi-Päinurme</t>
  </si>
  <si>
    <t>Vilgu - Vinni - Pajusti</t>
  </si>
  <si>
    <t>Kadrina - Viitna</t>
  </si>
  <si>
    <t>Sõmeru - Katela</t>
  </si>
  <si>
    <t>Viitna - Koljaku</t>
  </si>
  <si>
    <t>Haljala - Käsmu</t>
  </si>
  <si>
    <t>R1</t>
  </si>
  <si>
    <t>Uudeküla - Väike-Maarja</t>
  </si>
  <si>
    <t>KOKKU</t>
  </si>
  <si>
    <t>ETTENÄGEMATA TÖÖD 5%</t>
  </si>
  <si>
    <t>A/b peatuste   mahud on arvestatud pindala mahtudesse</t>
  </si>
  <si>
    <t xml:space="preserve"> Ristmike laiendused ja mahasõitude mahud on arvestatud makseartikli nr 44005a real.</t>
  </si>
  <si>
    <t>KOKKU KOOS ETTENÄGEMATA TÖÖDEGA</t>
  </si>
  <si>
    <t>Tabelisse märkida maksumused ILMA KÄIBEMAKSUTA.</t>
  </si>
  <si>
    <t>* BHK - Bituumeni hinna korrigeerimine vastavalt Lepingu lisale 6.1; muudatused seoses kulude muutustega</t>
  </si>
  <si>
    <t>Kaevude tõstmine 50204</t>
  </si>
  <si>
    <t>Mahasõit</t>
  </si>
  <si>
    <t>Paremal</t>
  </si>
  <si>
    <t>Vasakul</t>
  </si>
  <si>
    <t>km</t>
  </si>
  <si>
    <t>Nõmmküla ristmik</t>
  </si>
  <si>
    <t>Mahasõit Köisi-Koigi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</si>
</sst>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186"/>
      <scheme val="minor"/>
    </font>
    <font>
      <b/>
      <sz val="14"/>
      <color theme="0"/>
      <name val="Times New Roman"/>
      <family val="1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1"/>
      <color rgb="FF0000FF"/>
      <name val="Arial"/>
      <family val="2"/>
      <charset val="186"/>
    </font>
    <font>
      <b/>
      <sz val="10"/>
      <color rgb="FF0000FF"/>
      <name val="Arial"/>
      <family val="2"/>
    </font>
    <font>
      <b/>
      <sz val="11"/>
      <color rgb="FF0000FF"/>
      <name val="Arial"/>
      <family val="2"/>
      <charset val="186"/>
    </font>
    <font>
      <sz val="11"/>
      <color rgb="FF0000FF"/>
      <name val="Arial"/>
      <family val="2"/>
    </font>
    <font>
      <sz val="11"/>
      <name val="Arial"/>
      <family val="2"/>
    </font>
    <font>
      <sz val="11"/>
      <color theme="1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0000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1"/>
      <color rgb="FFFF0000"/>
      <name val="Arial"/>
      <family val="2"/>
    </font>
    <font>
      <b/>
      <sz val="10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" fontId="9" fillId="0" borderId="5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4" fontId="9" fillId="0" borderId="9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right" vertical="center"/>
    </xf>
    <xf numFmtId="4" fontId="9" fillId="0" borderId="19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4" fontId="9" fillId="0" borderId="10" xfId="0" applyNumberFormat="1" applyFont="1" applyBorder="1" applyAlignment="1">
      <alignment vertical="center"/>
    </xf>
    <xf numFmtId="4" fontId="9" fillId="0" borderId="23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right" vertical="center"/>
    </xf>
    <xf numFmtId="4" fontId="9" fillId="0" borderId="26" xfId="0" applyNumberFormat="1" applyFont="1" applyBorder="1" applyAlignment="1">
      <alignment horizontal="right" vertical="center"/>
    </xf>
    <xf numFmtId="4" fontId="9" fillId="0" borderId="9" xfId="0" applyNumberFormat="1" applyFont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4" fontId="2" fillId="0" borderId="5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4" fontId="9" fillId="0" borderId="18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165" fontId="11" fillId="0" borderId="0" xfId="0" applyNumberFormat="1" applyFont="1"/>
    <xf numFmtId="3" fontId="11" fillId="0" borderId="0" xfId="0" applyNumberFormat="1" applyFont="1"/>
    <xf numFmtId="0" fontId="11" fillId="0" borderId="32" xfId="0" applyFont="1" applyBorder="1"/>
    <xf numFmtId="0" fontId="11" fillId="0" borderId="0" xfId="0" applyFont="1" applyAlignment="1">
      <alignment horizontal="left"/>
    </xf>
    <xf numFmtId="4" fontId="9" fillId="0" borderId="34" xfId="0" applyNumberFormat="1" applyFont="1" applyBorder="1" applyAlignment="1">
      <alignment vertical="center"/>
    </xf>
    <xf numFmtId="3" fontId="10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" fontId="9" fillId="3" borderId="15" xfId="0" applyNumberFormat="1" applyFont="1" applyFill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/>
    </xf>
    <xf numFmtId="3" fontId="15" fillId="0" borderId="0" xfId="0" applyNumberFormat="1" applyFont="1"/>
    <xf numFmtId="0" fontId="13" fillId="0" borderId="18" xfId="0" applyFont="1" applyBorder="1" applyAlignment="1">
      <alignment horizontal="center" vertical="center"/>
    </xf>
    <xf numFmtId="0" fontId="9" fillId="0" borderId="9" xfId="0" applyFont="1" applyBorder="1"/>
    <xf numFmtId="0" fontId="9" fillId="0" borderId="16" xfId="0" applyFont="1" applyBorder="1"/>
    <xf numFmtId="0" fontId="2" fillId="0" borderId="26" xfId="0" applyFont="1" applyBorder="1" applyAlignment="1">
      <alignment horizontal="center" vertical="center" wrapText="1"/>
    </xf>
    <xf numFmtId="0" fontId="9" fillId="4" borderId="5" xfId="0" applyFont="1" applyFill="1" applyBorder="1"/>
    <xf numFmtId="0" fontId="9" fillId="4" borderId="15" xfId="0" applyFont="1" applyFill="1" applyBorder="1"/>
    <xf numFmtId="0" fontId="9" fillId="4" borderId="18" xfId="0" applyFont="1" applyFill="1" applyBorder="1"/>
    <xf numFmtId="0" fontId="9" fillId="4" borderId="19" xfId="0" applyFont="1" applyFill="1" applyBorder="1"/>
    <xf numFmtId="0" fontId="9" fillId="0" borderId="10" xfId="0" applyFont="1" applyBorder="1"/>
    <xf numFmtId="0" fontId="9" fillId="0" borderId="23" xfId="0" applyFont="1" applyBorder="1"/>
    <xf numFmtId="0" fontId="9" fillId="0" borderId="11" xfId="0" applyFont="1" applyBorder="1"/>
    <xf numFmtId="0" fontId="9" fillId="0" borderId="26" xfId="0" applyFont="1" applyBorder="1"/>
    <xf numFmtId="0" fontId="9" fillId="4" borderId="9" xfId="0" applyFont="1" applyFill="1" applyBorder="1"/>
    <xf numFmtId="0" fontId="9" fillId="4" borderId="16" xfId="0" applyFont="1" applyFill="1" applyBorder="1"/>
    <xf numFmtId="0" fontId="9" fillId="0" borderId="12" xfId="0" applyFont="1" applyBorder="1"/>
    <xf numFmtId="0" fontId="9" fillId="0" borderId="13" xfId="0" applyFont="1" applyBorder="1"/>
    <xf numFmtId="0" fontId="2" fillId="4" borderId="36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  <xf numFmtId="0" fontId="9" fillId="4" borderId="37" xfId="0" applyFont="1" applyFill="1" applyBorder="1"/>
    <xf numFmtId="0" fontId="9" fillId="4" borderId="38" xfId="0" applyFont="1" applyFill="1" applyBorder="1"/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1" fillId="3" borderId="32" xfId="0" applyFont="1" applyFill="1" applyBorder="1" applyAlignment="1">
      <alignment horizontal="left"/>
    </xf>
    <xf numFmtId="0" fontId="11" fillId="3" borderId="33" xfId="0" applyFont="1" applyFill="1" applyBorder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35" xfId="0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0" borderId="18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5889F-327A-46AA-B99F-D43A33793CBA}">
  <dimension ref="A1:Z92"/>
  <sheetViews>
    <sheetView tabSelected="1" zoomScale="70" zoomScaleNormal="70" workbookViewId="0">
      <pane xSplit="9" ySplit="4" topLeftCell="M24" activePane="bottomRight" state="frozen"/>
      <selection pane="topRight" activeCell="J1" sqref="J1"/>
      <selection pane="bottomLeft" activeCell="A5" sqref="A5"/>
      <selection pane="bottomRight" activeCell="Y35" sqref="Y35"/>
    </sheetView>
  </sheetViews>
  <sheetFormatPr defaultRowHeight="14.4" x14ac:dyDescent="0.3"/>
  <cols>
    <col min="2" max="2" width="6.5546875" bestFit="1" customWidth="1"/>
    <col min="3" max="3" width="35" bestFit="1" customWidth="1"/>
    <col min="4" max="6" width="8.6640625" customWidth="1"/>
    <col min="7" max="7" width="8.88671875" customWidth="1"/>
    <col min="8" max="8" width="6.6640625" customWidth="1"/>
    <col min="9" max="14" width="12.6640625" customWidth="1"/>
    <col min="15" max="15" width="16.6640625" customWidth="1"/>
    <col min="16" max="18" width="12.6640625" customWidth="1"/>
    <col min="19" max="19" width="14.6640625" customWidth="1"/>
    <col min="20" max="20" width="12.6640625" customWidth="1"/>
    <col min="21" max="21" width="14.109375" bestFit="1" customWidth="1"/>
    <col min="22" max="23" width="10.6640625" customWidth="1"/>
    <col min="24" max="26" width="14.6640625" customWidth="1"/>
  </cols>
  <sheetData>
    <row r="1" spans="1:26" ht="19.5" customHeight="1" thickBot="1" x14ac:dyDescent="0.3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7"/>
    </row>
    <row r="2" spans="1:26" ht="39.9" customHeight="1" x14ac:dyDescent="0.3">
      <c r="A2" s="128" t="s">
        <v>1</v>
      </c>
      <c r="B2" s="121" t="s">
        <v>2</v>
      </c>
      <c r="C2" s="121" t="s">
        <v>3</v>
      </c>
      <c r="D2" s="121" t="s">
        <v>4</v>
      </c>
      <c r="E2" s="121" t="s">
        <v>5</v>
      </c>
      <c r="F2" s="121" t="s">
        <v>6</v>
      </c>
      <c r="G2" s="121" t="s">
        <v>7</v>
      </c>
      <c r="H2" s="121" t="s">
        <v>8</v>
      </c>
      <c r="I2" s="121" t="s">
        <v>9</v>
      </c>
      <c r="J2" s="121" t="s">
        <v>10</v>
      </c>
      <c r="K2" s="121" t="s">
        <v>11</v>
      </c>
      <c r="L2" s="121" t="s">
        <v>12</v>
      </c>
      <c r="M2" s="121" t="s">
        <v>13</v>
      </c>
      <c r="N2" s="121" t="s">
        <v>14</v>
      </c>
      <c r="O2" s="136" t="s">
        <v>15</v>
      </c>
      <c r="P2" s="136" t="s">
        <v>16</v>
      </c>
      <c r="Q2" s="136" t="s">
        <v>17</v>
      </c>
      <c r="R2" s="119" t="s">
        <v>18</v>
      </c>
      <c r="S2" s="119" t="s">
        <v>19</v>
      </c>
      <c r="T2" s="123" t="s">
        <v>64</v>
      </c>
      <c r="U2" s="121" t="s">
        <v>20</v>
      </c>
      <c r="V2" s="121"/>
      <c r="W2" s="121"/>
      <c r="X2" s="132" t="s">
        <v>21</v>
      </c>
      <c r="Y2" s="132" t="s">
        <v>22</v>
      </c>
      <c r="Z2" s="134" t="s">
        <v>23</v>
      </c>
    </row>
    <row r="3" spans="1:26" ht="39.9" customHeight="1" x14ac:dyDescent="0.3">
      <c r="A3" s="129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37"/>
      <c r="P3" s="137"/>
      <c r="Q3" s="137"/>
      <c r="R3" s="120"/>
      <c r="S3" s="120"/>
      <c r="T3" s="124"/>
      <c r="U3" s="131" t="s">
        <v>24</v>
      </c>
      <c r="V3" s="122" t="s">
        <v>25</v>
      </c>
      <c r="W3" s="122"/>
      <c r="X3" s="133"/>
      <c r="Y3" s="133"/>
      <c r="Z3" s="135"/>
    </row>
    <row r="4" spans="1:26" ht="15" customHeight="1" thickBot="1" x14ac:dyDescent="0.35">
      <c r="A4" s="130"/>
      <c r="B4" s="131"/>
      <c r="C4" s="131"/>
      <c r="D4" s="131"/>
      <c r="E4" s="131"/>
      <c r="F4" s="131"/>
      <c r="G4" s="131"/>
      <c r="H4" s="131"/>
      <c r="I4" s="131"/>
      <c r="J4" s="1" t="s">
        <v>26</v>
      </c>
      <c r="K4" s="1" t="s">
        <v>27</v>
      </c>
      <c r="L4" s="1" t="s">
        <v>28</v>
      </c>
      <c r="M4" s="1" t="s">
        <v>27</v>
      </c>
      <c r="N4" s="1" t="s">
        <v>29</v>
      </c>
      <c r="O4" s="2" t="s">
        <v>27</v>
      </c>
      <c r="P4" s="1" t="s">
        <v>27</v>
      </c>
      <c r="Q4" s="1" t="s">
        <v>27</v>
      </c>
      <c r="R4" s="3" t="s">
        <v>30</v>
      </c>
      <c r="S4" s="1" t="s">
        <v>27</v>
      </c>
      <c r="T4" s="60" t="s">
        <v>30</v>
      </c>
      <c r="U4" s="133"/>
      <c r="V4" s="1"/>
      <c r="W4" s="1"/>
      <c r="X4" s="133"/>
      <c r="Y4" s="133"/>
      <c r="Z4" s="135"/>
    </row>
    <row r="5" spans="1:26" x14ac:dyDescent="0.3">
      <c r="A5" s="99">
        <v>1</v>
      </c>
      <c r="B5" s="105">
        <v>93</v>
      </c>
      <c r="C5" s="105" t="s">
        <v>31</v>
      </c>
      <c r="D5" s="105">
        <v>11.952999999999999</v>
      </c>
      <c r="E5" s="105">
        <v>12.430999999999999</v>
      </c>
      <c r="F5" s="105">
        <f>E5-D5</f>
        <v>0.47799999999999976</v>
      </c>
      <c r="G5" s="105">
        <v>9.5</v>
      </c>
      <c r="H5" s="105" t="s">
        <v>32</v>
      </c>
      <c r="I5" s="105" t="s">
        <v>32</v>
      </c>
      <c r="J5" s="4">
        <v>44005</v>
      </c>
      <c r="K5" s="5">
        <v>5550</v>
      </c>
      <c r="L5" s="5" t="s">
        <v>33</v>
      </c>
      <c r="M5" s="6" t="s">
        <v>33</v>
      </c>
      <c r="N5" s="6" t="s">
        <v>33</v>
      </c>
      <c r="O5" s="6" t="s">
        <v>33</v>
      </c>
      <c r="P5" s="6" t="s">
        <v>33</v>
      </c>
      <c r="Q5" s="6" t="s">
        <v>33</v>
      </c>
      <c r="R5" s="6" t="s">
        <v>33</v>
      </c>
      <c r="S5" s="5" t="s">
        <v>33</v>
      </c>
      <c r="T5" s="5" t="s">
        <v>33</v>
      </c>
      <c r="U5" s="4" t="s">
        <v>34</v>
      </c>
      <c r="V5" s="105" t="s">
        <v>35</v>
      </c>
      <c r="W5" s="105"/>
      <c r="X5" s="95" t="s">
        <v>36</v>
      </c>
      <c r="Y5" s="7">
        <v>8.26</v>
      </c>
      <c r="Z5" s="8">
        <f>Y5*K5</f>
        <v>45843</v>
      </c>
    </row>
    <row r="6" spans="1:26" x14ac:dyDescent="0.3">
      <c r="A6" s="110"/>
      <c r="B6" s="88"/>
      <c r="C6" s="88"/>
      <c r="D6" s="88"/>
      <c r="E6" s="88"/>
      <c r="F6" s="88"/>
      <c r="G6" s="88"/>
      <c r="H6" s="88"/>
      <c r="I6" s="88"/>
      <c r="J6" s="9">
        <v>43001</v>
      </c>
      <c r="K6" s="10" t="s">
        <v>33</v>
      </c>
      <c r="L6" s="10" t="s">
        <v>33</v>
      </c>
      <c r="M6" s="10" t="s">
        <v>33</v>
      </c>
      <c r="N6" s="10" t="s">
        <v>33</v>
      </c>
      <c r="O6" s="10" t="s">
        <v>33</v>
      </c>
      <c r="P6" s="10" t="s">
        <v>33</v>
      </c>
      <c r="Q6" s="10" t="s">
        <v>33</v>
      </c>
      <c r="R6" s="10" t="s">
        <v>33</v>
      </c>
      <c r="S6" s="10" t="s">
        <v>33</v>
      </c>
      <c r="T6" s="10" t="s">
        <v>33</v>
      </c>
      <c r="U6" s="9" t="s">
        <v>37</v>
      </c>
      <c r="V6" s="9" t="s">
        <v>33</v>
      </c>
      <c r="W6" s="9" t="s">
        <v>33</v>
      </c>
      <c r="X6" s="84"/>
      <c r="Y6" s="11" t="s">
        <v>33</v>
      </c>
      <c r="Z6" s="12" t="s">
        <v>33</v>
      </c>
    </row>
    <row r="7" spans="1:26" x14ac:dyDescent="0.3">
      <c r="A7" s="110"/>
      <c r="B7" s="88"/>
      <c r="C7" s="88"/>
      <c r="D7" s="88"/>
      <c r="E7" s="88"/>
      <c r="F7" s="88"/>
      <c r="G7" s="88"/>
      <c r="H7" s="88"/>
      <c r="I7" s="88"/>
      <c r="J7" s="9" t="s">
        <v>38</v>
      </c>
      <c r="K7" s="10" t="s">
        <v>33</v>
      </c>
      <c r="L7" s="10" t="s">
        <v>33</v>
      </c>
      <c r="M7" s="10" t="s">
        <v>33</v>
      </c>
      <c r="N7" s="10" t="s">
        <v>33</v>
      </c>
      <c r="O7" s="10" t="s">
        <v>33</v>
      </c>
      <c r="P7" s="10" t="s">
        <v>33</v>
      </c>
      <c r="Q7" s="10" t="s">
        <v>33</v>
      </c>
      <c r="R7" s="10" t="s">
        <v>33</v>
      </c>
      <c r="S7" s="10" t="s">
        <v>33</v>
      </c>
      <c r="T7" s="10" t="s">
        <v>33</v>
      </c>
      <c r="U7" s="9" t="s">
        <v>34</v>
      </c>
      <c r="V7" s="88" t="s">
        <v>35</v>
      </c>
      <c r="W7" s="88"/>
      <c r="X7" s="84"/>
      <c r="Y7" s="11" t="s">
        <v>33</v>
      </c>
      <c r="Z7" s="12" t="s">
        <v>33</v>
      </c>
    </row>
    <row r="8" spans="1:26" x14ac:dyDescent="0.3">
      <c r="A8" s="110"/>
      <c r="B8" s="88"/>
      <c r="C8" s="88"/>
      <c r="D8" s="88"/>
      <c r="E8" s="88"/>
      <c r="F8" s="88"/>
      <c r="G8" s="88"/>
      <c r="H8" s="88"/>
      <c r="I8" s="88"/>
      <c r="J8" s="9">
        <v>44501</v>
      </c>
      <c r="K8" s="10" t="s">
        <v>33</v>
      </c>
      <c r="L8" s="10" t="s">
        <v>33</v>
      </c>
      <c r="M8" s="13" t="s">
        <v>33</v>
      </c>
      <c r="N8" s="13" t="s">
        <v>33</v>
      </c>
      <c r="O8" s="13" t="s">
        <v>33</v>
      </c>
      <c r="P8" s="10" t="s">
        <v>33</v>
      </c>
      <c r="Q8" s="10" t="s">
        <v>33</v>
      </c>
      <c r="R8" s="10" t="s">
        <v>33</v>
      </c>
      <c r="S8" s="10" t="s">
        <v>33</v>
      </c>
      <c r="T8" s="10" t="s">
        <v>33</v>
      </c>
      <c r="U8" s="9" t="s">
        <v>33</v>
      </c>
      <c r="V8" s="9" t="s">
        <v>33</v>
      </c>
      <c r="W8" s="9" t="s">
        <v>33</v>
      </c>
      <c r="X8" s="84"/>
      <c r="Y8" s="11" t="s">
        <v>33</v>
      </c>
      <c r="Z8" s="12" t="s">
        <v>33</v>
      </c>
    </row>
    <row r="9" spans="1:26" x14ac:dyDescent="0.3">
      <c r="A9" s="110"/>
      <c r="B9" s="88"/>
      <c r="C9" s="88"/>
      <c r="D9" s="88"/>
      <c r="E9" s="88"/>
      <c r="F9" s="88"/>
      <c r="G9" s="88"/>
      <c r="H9" s="88"/>
      <c r="I9" s="88"/>
      <c r="J9" s="14">
        <v>20328</v>
      </c>
      <c r="K9" s="10" t="s">
        <v>33</v>
      </c>
      <c r="L9" s="10" t="s">
        <v>33</v>
      </c>
      <c r="M9" s="13" t="s">
        <v>33</v>
      </c>
      <c r="N9" s="13" t="s">
        <v>33</v>
      </c>
      <c r="O9" s="15">
        <v>260</v>
      </c>
      <c r="P9" s="10" t="s">
        <v>33</v>
      </c>
      <c r="Q9" s="10" t="s">
        <v>33</v>
      </c>
      <c r="R9" s="10" t="s">
        <v>33</v>
      </c>
      <c r="S9" s="10" t="s">
        <v>33</v>
      </c>
      <c r="T9" s="10" t="s">
        <v>33</v>
      </c>
      <c r="U9" s="9" t="s">
        <v>33</v>
      </c>
      <c r="V9" s="9" t="s">
        <v>33</v>
      </c>
      <c r="W9" s="9" t="s">
        <v>33</v>
      </c>
      <c r="X9" s="84"/>
      <c r="Y9" s="11">
        <v>2</v>
      </c>
      <c r="Z9" s="12">
        <f>Y9*O9</f>
        <v>520</v>
      </c>
    </row>
    <row r="10" spans="1:26" x14ac:dyDescent="0.3">
      <c r="A10" s="110"/>
      <c r="B10" s="88"/>
      <c r="C10" s="88"/>
      <c r="D10" s="88"/>
      <c r="E10" s="88"/>
      <c r="F10" s="88"/>
      <c r="G10" s="88"/>
      <c r="H10" s="88"/>
      <c r="I10" s="88"/>
      <c r="J10" s="14">
        <v>70202</v>
      </c>
      <c r="K10" s="10" t="s">
        <v>33</v>
      </c>
      <c r="L10" s="10" t="s">
        <v>33</v>
      </c>
      <c r="M10" s="13" t="s">
        <v>33</v>
      </c>
      <c r="N10" s="13" t="s">
        <v>33</v>
      </c>
      <c r="O10" s="13" t="s">
        <v>33</v>
      </c>
      <c r="P10" s="15">
        <v>170</v>
      </c>
      <c r="Q10" s="10" t="s">
        <v>33</v>
      </c>
      <c r="R10" s="10" t="s">
        <v>33</v>
      </c>
      <c r="S10" s="10" t="s">
        <v>33</v>
      </c>
      <c r="T10" s="10" t="s">
        <v>33</v>
      </c>
      <c r="U10" s="9" t="s">
        <v>33</v>
      </c>
      <c r="V10" s="9" t="s">
        <v>33</v>
      </c>
      <c r="W10" s="9" t="s">
        <v>33</v>
      </c>
      <c r="X10" s="84"/>
      <c r="Y10" s="11">
        <v>12</v>
      </c>
      <c r="Z10" s="12">
        <f>Y10*P10</f>
        <v>2040</v>
      </c>
    </row>
    <row r="11" spans="1:26" ht="15" thickBot="1" x14ac:dyDescent="0.35">
      <c r="A11" s="111"/>
      <c r="B11" s="106"/>
      <c r="C11" s="106"/>
      <c r="D11" s="106"/>
      <c r="E11" s="106"/>
      <c r="F11" s="106"/>
      <c r="G11" s="106"/>
      <c r="H11" s="106"/>
      <c r="I11" s="106"/>
      <c r="J11" s="16">
        <v>70207</v>
      </c>
      <c r="K11" s="17" t="s">
        <v>33</v>
      </c>
      <c r="L11" s="17" t="s">
        <v>33</v>
      </c>
      <c r="M11" s="18" t="s">
        <v>33</v>
      </c>
      <c r="N11" s="18" t="s">
        <v>33</v>
      </c>
      <c r="O11" s="18" t="s">
        <v>33</v>
      </c>
      <c r="P11" s="17" t="s">
        <v>33</v>
      </c>
      <c r="Q11" s="17" t="s">
        <v>33</v>
      </c>
      <c r="R11" s="17" t="s">
        <v>33</v>
      </c>
      <c r="S11" s="19">
        <v>90</v>
      </c>
      <c r="T11" s="17" t="s">
        <v>33</v>
      </c>
      <c r="U11" s="20" t="s">
        <v>33</v>
      </c>
      <c r="V11" s="20" t="s">
        <v>33</v>
      </c>
      <c r="W11" s="20" t="s">
        <v>33</v>
      </c>
      <c r="X11" s="96"/>
      <c r="Y11" s="21">
        <v>15</v>
      </c>
      <c r="Z11" s="22">
        <f>Y11*S11</f>
        <v>1350</v>
      </c>
    </row>
    <row r="12" spans="1:26" x14ac:dyDescent="0.3">
      <c r="A12" s="89">
        <f>A5+1</f>
        <v>2</v>
      </c>
      <c r="B12" s="83">
        <v>1748</v>
      </c>
      <c r="C12" s="83" t="s">
        <v>39</v>
      </c>
      <c r="D12" s="83">
        <v>0</v>
      </c>
      <c r="E12" s="83">
        <v>0.41099999999999998</v>
      </c>
      <c r="F12" s="83">
        <f>E12-D12</f>
        <v>0.41099999999999998</v>
      </c>
      <c r="G12" s="104">
        <v>7</v>
      </c>
      <c r="H12" s="83" t="s">
        <v>32</v>
      </c>
      <c r="I12" s="83" t="s">
        <v>32</v>
      </c>
      <c r="J12" s="23">
        <v>44005</v>
      </c>
      <c r="K12" s="24">
        <v>2425</v>
      </c>
      <c r="L12" s="24" t="s">
        <v>33</v>
      </c>
      <c r="M12" s="25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4" t="s">
        <v>33</v>
      </c>
      <c r="T12" s="24" t="s">
        <v>33</v>
      </c>
      <c r="U12" s="23" t="s">
        <v>34</v>
      </c>
      <c r="V12" s="86" t="s">
        <v>35</v>
      </c>
      <c r="W12" s="87"/>
      <c r="X12" s="83" t="s">
        <v>36</v>
      </c>
      <c r="Y12" s="26">
        <v>8.26</v>
      </c>
      <c r="Z12" s="27">
        <f>Y12*K12</f>
        <v>20030.5</v>
      </c>
    </row>
    <row r="13" spans="1:26" x14ac:dyDescent="0.3">
      <c r="A13" s="90"/>
      <c r="B13" s="84"/>
      <c r="C13" s="84"/>
      <c r="D13" s="84"/>
      <c r="E13" s="84"/>
      <c r="F13" s="84"/>
      <c r="G13" s="102"/>
      <c r="H13" s="84"/>
      <c r="I13" s="84"/>
      <c r="J13" s="9">
        <v>43001</v>
      </c>
      <c r="K13" s="10" t="s">
        <v>33</v>
      </c>
      <c r="L13" s="10" t="s">
        <v>33</v>
      </c>
      <c r="M13" s="10" t="s">
        <v>33</v>
      </c>
      <c r="N13" s="10" t="s">
        <v>33</v>
      </c>
      <c r="O13" s="10" t="s">
        <v>33</v>
      </c>
      <c r="P13" s="10" t="s">
        <v>33</v>
      </c>
      <c r="Q13" s="10" t="s">
        <v>33</v>
      </c>
      <c r="R13" s="10" t="s">
        <v>33</v>
      </c>
      <c r="S13" s="10" t="s">
        <v>33</v>
      </c>
      <c r="T13" s="10" t="s">
        <v>33</v>
      </c>
      <c r="U13" s="9" t="s">
        <v>37</v>
      </c>
      <c r="V13" s="9" t="s">
        <v>33</v>
      </c>
      <c r="W13" s="9" t="s">
        <v>33</v>
      </c>
      <c r="X13" s="84"/>
      <c r="Y13" s="11" t="s">
        <v>33</v>
      </c>
      <c r="Z13" s="12" t="s">
        <v>33</v>
      </c>
    </row>
    <row r="14" spans="1:26" x14ac:dyDescent="0.3">
      <c r="A14" s="90"/>
      <c r="B14" s="84"/>
      <c r="C14" s="84"/>
      <c r="D14" s="84"/>
      <c r="E14" s="84"/>
      <c r="F14" s="84"/>
      <c r="G14" s="102"/>
      <c r="H14" s="84"/>
      <c r="I14" s="84"/>
      <c r="J14" s="9" t="s">
        <v>38</v>
      </c>
      <c r="K14" s="10" t="s">
        <v>33</v>
      </c>
      <c r="L14" s="10" t="s">
        <v>33</v>
      </c>
      <c r="M14" s="10" t="s">
        <v>33</v>
      </c>
      <c r="N14" s="10" t="s">
        <v>33</v>
      </c>
      <c r="O14" s="10" t="s">
        <v>33</v>
      </c>
      <c r="P14" s="10" t="s">
        <v>33</v>
      </c>
      <c r="Q14" s="10" t="s">
        <v>33</v>
      </c>
      <c r="R14" s="24" t="s">
        <v>33</v>
      </c>
      <c r="S14" s="24" t="s">
        <v>33</v>
      </c>
      <c r="T14" s="24" t="s">
        <v>33</v>
      </c>
      <c r="U14" s="23" t="s">
        <v>34</v>
      </c>
      <c r="V14" s="86" t="s">
        <v>35</v>
      </c>
      <c r="W14" s="87"/>
      <c r="X14" s="84"/>
      <c r="Y14" s="11" t="s">
        <v>33</v>
      </c>
      <c r="Z14" s="12" t="s">
        <v>33</v>
      </c>
    </row>
    <row r="15" spans="1:26" ht="15" thickBot="1" x14ac:dyDescent="0.35">
      <c r="A15" s="90"/>
      <c r="B15" s="85"/>
      <c r="C15" s="85"/>
      <c r="D15" s="85"/>
      <c r="E15" s="85"/>
      <c r="F15" s="85"/>
      <c r="G15" s="115"/>
      <c r="H15" s="85"/>
      <c r="I15" s="85"/>
      <c r="J15" s="28">
        <v>44501</v>
      </c>
      <c r="K15" s="29" t="s">
        <v>33</v>
      </c>
      <c r="L15" s="29" t="s">
        <v>33</v>
      </c>
      <c r="M15" s="30" t="s">
        <v>33</v>
      </c>
      <c r="N15" s="30" t="s">
        <v>33</v>
      </c>
      <c r="O15" s="30" t="s">
        <v>33</v>
      </c>
      <c r="P15" s="29" t="s">
        <v>33</v>
      </c>
      <c r="Q15" s="29" t="s">
        <v>33</v>
      </c>
      <c r="R15" s="29" t="s">
        <v>33</v>
      </c>
      <c r="S15" s="29" t="s">
        <v>33</v>
      </c>
      <c r="T15" s="29" t="s">
        <v>33</v>
      </c>
      <c r="U15" s="28" t="s">
        <v>33</v>
      </c>
      <c r="V15" s="28" t="s">
        <v>33</v>
      </c>
      <c r="W15" s="31" t="s">
        <v>33</v>
      </c>
      <c r="X15" s="85"/>
      <c r="Y15" s="32" t="s">
        <v>33</v>
      </c>
      <c r="Z15" s="33" t="s">
        <v>33</v>
      </c>
    </row>
    <row r="16" spans="1:26" x14ac:dyDescent="0.3">
      <c r="A16" s="99">
        <f>A12+1</f>
        <v>3</v>
      </c>
      <c r="B16" s="105">
        <v>15114</v>
      </c>
      <c r="C16" s="116" t="s">
        <v>40</v>
      </c>
      <c r="D16" s="105">
        <v>0</v>
      </c>
      <c r="E16" s="105">
        <v>0.77</v>
      </c>
      <c r="F16" s="105">
        <f>E16-D16</f>
        <v>0.77</v>
      </c>
      <c r="G16" s="105">
        <v>6.5</v>
      </c>
      <c r="H16" s="105" t="s">
        <v>32</v>
      </c>
      <c r="I16" s="105" t="s">
        <v>41</v>
      </c>
      <c r="J16" s="4">
        <v>44005</v>
      </c>
      <c r="K16" s="5">
        <v>5100</v>
      </c>
      <c r="L16" s="5" t="s">
        <v>33</v>
      </c>
      <c r="M16" s="6" t="s">
        <v>33</v>
      </c>
      <c r="N16" s="6" t="s">
        <v>33</v>
      </c>
      <c r="O16" s="6" t="s">
        <v>33</v>
      </c>
      <c r="P16" s="6" t="s">
        <v>33</v>
      </c>
      <c r="Q16" s="6" t="s">
        <v>33</v>
      </c>
      <c r="R16" s="6" t="s">
        <v>33</v>
      </c>
      <c r="S16" s="5" t="s">
        <v>33</v>
      </c>
      <c r="T16" s="5" t="s">
        <v>33</v>
      </c>
      <c r="U16" s="4" t="s">
        <v>34</v>
      </c>
      <c r="V16" s="105" t="s">
        <v>35</v>
      </c>
      <c r="W16" s="105"/>
      <c r="X16" s="107" t="s">
        <v>42</v>
      </c>
      <c r="Y16" s="7">
        <v>8.26</v>
      </c>
      <c r="Z16" s="8">
        <f>Y16*K16</f>
        <v>42126</v>
      </c>
    </row>
    <row r="17" spans="1:26" x14ac:dyDescent="0.3">
      <c r="A17" s="110"/>
      <c r="B17" s="88"/>
      <c r="C17" s="117"/>
      <c r="D17" s="88"/>
      <c r="E17" s="88"/>
      <c r="F17" s="88"/>
      <c r="G17" s="88"/>
      <c r="H17" s="88"/>
      <c r="I17" s="88"/>
      <c r="J17" s="9">
        <v>43001</v>
      </c>
      <c r="K17" s="10" t="s">
        <v>33</v>
      </c>
      <c r="L17" s="10" t="s">
        <v>33</v>
      </c>
      <c r="M17" s="10" t="s">
        <v>33</v>
      </c>
      <c r="N17" s="10" t="s">
        <v>33</v>
      </c>
      <c r="O17" s="10" t="s">
        <v>33</v>
      </c>
      <c r="P17" s="10" t="s">
        <v>33</v>
      </c>
      <c r="Q17" s="10" t="s">
        <v>33</v>
      </c>
      <c r="R17" s="10" t="s">
        <v>33</v>
      </c>
      <c r="S17" s="10" t="s">
        <v>33</v>
      </c>
      <c r="T17" s="10" t="s">
        <v>33</v>
      </c>
      <c r="U17" s="9" t="s">
        <v>37</v>
      </c>
      <c r="V17" s="9" t="s">
        <v>33</v>
      </c>
      <c r="W17" s="9" t="s">
        <v>33</v>
      </c>
      <c r="X17" s="108"/>
      <c r="Y17" s="11" t="s">
        <v>33</v>
      </c>
      <c r="Z17" s="12" t="s">
        <v>33</v>
      </c>
    </row>
    <row r="18" spans="1:26" x14ac:dyDescent="0.3">
      <c r="A18" s="110"/>
      <c r="B18" s="88"/>
      <c r="C18" s="117"/>
      <c r="D18" s="88"/>
      <c r="E18" s="88"/>
      <c r="F18" s="88"/>
      <c r="G18" s="88"/>
      <c r="H18" s="88"/>
      <c r="I18" s="88"/>
      <c r="J18" s="9" t="s">
        <v>38</v>
      </c>
      <c r="K18" s="10" t="s">
        <v>33</v>
      </c>
      <c r="L18" s="10" t="s">
        <v>33</v>
      </c>
      <c r="M18" s="10">
        <v>415</v>
      </c>
      <c r="N18" s="10" t="s">
        <v>33</v>
      </c>
      <c r="O18" s="10" t="s">
        <v>33</v>
      </c>
      <c r="P18" s="10" t="s">
        <v>33</v>
      </c>
      <c r="Q18" s="10" t="s">
        <v>33</v>
      </c>
      <c r="R18" s="10" t="s">
        <v>33</v>
      </c>
      <c r="S18" s="10" t="s">
        <v>33</v>
      </c>
      <c r="T18" s="10" t="s">
        <v>33</v>
      </c>
      <c r="U18" s="9" t="s">
        <v>34</v>
      </c>
      <c r="V18" s="88" t="s">
        <v>35</v>
      </c>
      <c r="W18" s="88"/>
      <c r="X18" s="108"/>
      <c r="Y18" s="34">
        <v>20</v>
      </c>
      <c r="Z18" s="35">
        <f>Y18*M18</f>
        <v>8300</v>
      </c>
    </row>
    <row r="19" spans="1:26" x14ac:dyDescent="0.3">
      <c r="A19" s="110"/>
      <c r="B19" s="88"/>
      <c r="C19" s="117"/>
      <c r="D19" s="88"/>
      <c r="E19" s="88"/>
      <c r="F19" s="88"/>
      <c r="G19" s="88"/>
      <c r="H19" s="88"/>
      <c r="I19" s="88"/>
      <c r="J19" s="9">
        <v>44501</v>
      </c>
      <c r="K19" s="10" t="s">
        <v>33</v>
      </c>
      <c r="L19" s="10" t="s">
        <v>33</v>
      </c>
      <c r="M19" s="13" t="s">
        <v>33</v>
      </c>
      <c r="N19" s="13" t="s">
        <v>33</v>
      </c>
      <c r="O19" s="13" t="s">
        <v>33</v>
      </c>
      <c r="P19" s="10" t="s">
        <v>33</v>
      </c>
      <c r="Q19" s="10" t="s">
        <v>33</v>
      </c>
      <c r="R19" s="10" t="s">
        <v>33</v>
      </c>
      <c r="S19" s="10" t="s">
        <v>33</v>
      </c>
      <c r="T19" s="10" t="s">
        <v>33</v>
      </c>
      <c r="U19" s="9" t="s">
        <v>33</v>
      </c>
      <c r="V19" s="9" t="s">
        <v>33</v>
      </c>
      <c r="W19" s="9" t="s">
        <v>33</v>
      </c>
      <c r="X19" s="108"/>
      <c r="Y19" s="11" t="s">
        <v>33</v>
      </c>
      <c r="Z19" s="12" t="s">
        <v>33</v>
      </c>
    </row>
    <row r="20" spans="1:26" x14ac:dyDescent="0.3">
      <c r="A20" s="110"/>
      <c r="B20" s="88"/>
      <c r="C20" s="117"/>
      <c r="D20" s="88"/>
      <c r="E20" s="88"/>
      <c r="F20" s="88"/>
      <c r="G20" s="88"/>
      <c r="H20" s="88"/>
      <c r="I20" s="88"/>
      <c r="J20" s="14">
        <v>20328</v>
      </c>
      <c r="K20" s="10" t="s">
        <v>33</v>
      </c>
      <c r="L20" s="10" t="s">
        <v>33</v>
      </c>
      <c r="M20" s="13" t="s">
        <v>33</v>
      </c>
      <c r="N20" s="13" t="s">
        <v>33</v>
      </c>
      <c r="O20" s="15">
        <v>81</v>
      </c>
      <c r="P20" s="10" t="s">
        <v>33</v>
      </c>
      <c r="Q20" s="10" t="s">
        <v>33</v>
      </c>
      <c r="R20" s="10" t="s">
        <v>33</v>
      </c>
      <c r="S20" s="10" t="s">
        <v>33</v>
      </c>
      <c r="T20" s="10" t="s">
        <v>33</v>
      </c>
      <c r="U20" s="9" t="s">
        <v>33</v>
      </c>
      <c r="V20" s="9" t="s">
        <v>33</v>
      </c>
      <c r="W20" s="9" t="s">
        <v>33</v>
      </c>
      <c r="X20" s="108"/>
      <c r="Y20" s="11">
        <v>3.5</v>
      </c>
      <c r="Z20" s="12">
        <f>Y20*O20</f>
        <v>283.5</v>
      </c>
    </row>
    <row r="21" spans="1:26" x14ac:dyDescent="0.3">
      <c r="A21" s="110"/>
      <c r="B21" s="88"/>
      <c r="C21" s="117"/>
      <c r="D21" s="88"/>
      <c r="E21" s="88"/>
      <c r="F21" s="88"/>
      <c r="G21" s="88"/>
      <c r="H21" s="88"/>
      <c r="I21" s="88"/>
      <c r="J21" s="14">
        <v>70202</v>
      </c>
      <c r="K21" s="10" t="s">
        <v>33</v>
      </c>
      <c r="L21" s="10" t="s">
        <v>33</v>
      </c>
      <c r="M21" s="13" t="s">
        <v>33</v>
      </c>
      <c r="N21" s="13" t="s">
        <v>33</v>
      </c>
      <c r="O21" s="13" t="s">
        <v>33</v>
      </c>
      <c r="P21" s="15">
        <v>80</v>
      </c>
      <c r="Q21" s="10" t="s">
        <v>33</v>
      </c>
      <c r="R21" s="10" t="s">
        <v>33</v>
      </c>
      <c r="S21" s="10" t="s">
        <v>33</v>
      </c>
      <c r="T21" s="10" t="s">
        <v>33</v>
      </c>
      <c r="U21" s="9" t="s">
        <v>33</v>
      </c>
      <c r="V21" s="9" t="s">
        <v>33</v>
      </c>
      <c r="W21" s="9" t="s">
        <v>33</v>
      </c>
      <c r="X21" s="108"/>
      <c r="Y21" s="11">
        <v>12.6</v>
      </c>
      <c r="Z21" s="12">
        <f>Y21*P21</f>
        <v>1008</v>
      </c>
    </row>
    <row r="22" spans="1:26" ht="15" thickBot="1" x14ac:dyDescent="0.35">
      <c r="A22" s="111"/>
      <c r="B22" s="106"/>
      <c r="C22" s="118"/>
      <c r="D22" s="106"/>
      <c r="E22" s="106"/>
      <c r="F22" s="106"/>
      <c r="G22" s="106"/>
      <c r="H22" s="106"/>
      <c r="I22" s="106"/>
      <c r="J22" s="16">
        <v>70205</v>
      </c>
      <c r="K22" s="17" t="s">
        <v>33</v>
      </c>
      <c r="L22" s="17" t="s">
        <v>33</v>
      </c>
      <c r="M22" s="18" t="s">
        <v>33</v>
      </c>
      <c r="N22" s="18" t="s">
        <v>33</v>
      </c>
      <c r="O22" s="18" t="s">
        <v>33</v>
      </c>
      <c r="P22" s="17" t="s">
        <v>33</v>
      </c>
      <c r="Q22" s="17" t="s">
        <v>33</v>
      </c>
      <c r="R22" s="19">
        <v>1</v>
      </c>
      <c r="S22" s="17" t="s">
        <v>33</v>
      </c>
      <c r="T22" s="17" t="s">
        <v>33</v>
      </c>
      <c r="U22" s="20" t="s">
        <v>33</v>
      </c>
      <c r="V22" s="20" t="s">
        <v>33</v>
      </c>
      <c r="W22" s="20" t="s">
        <v>33</v>
      </c>
      <c r="X22" s="109"/>
      <c r="Y22" s="21">
        <v>35</v>
      </c>
      <c r="Z22" s="22">
        <f>Y22*R22</f>
        <v>35</v>
      </c>
    </row>
    <row r="23" spans="1:26" x14ac:dyDescent="0.3">
      <c r="A23" s="89">
        <f>A16+1</f>
        <v>4</v>
      </c>
      <c r="B23" s="83">
        <v>15124</v>
      </c>
      <c r="C23" s="83" t="s">
        <v>43</v>
      </c>
      <c r="D23" s="83">
        <v>25.533999999999999</v>
      </c>
      <c r="E23" s="83">
        <v>27.716999999999999</v>
      </c>
      <c r="F23" s="83">
        <f>E23-D23</f>
        <v>2.1829999999999998</v>
      </c>
      <c r="G23" s="104">
        <v>6.1</v>
      </c>
      <c r="H23" s="83" t="s">
        <v>32</v>
      </c>
      <c r="I23" s="83" t="s">
        <v>41</v>
      </c>
      <c r="J23" s="23">
        <v>44005</v>
      </c>
      <c r="K23" s="24">
        <v>13555</v>
      </c>
      <c r="L23" s="24" t="s">
        <v>33</v>
      </c>
      <c r="M23" s="25" t="s">
        <v>33</v>
      </c>
      <c r="N23" s="25" t="s">
        <v>33</v>
      </c>
      <c r="O23" s="25" t="s">
        <v>33</v>
      </c>
      <c r="P23" s="25" t="s">
        <v>33</v>
      </c>
      <c r="Q23" s="25" t="s">
        <v>33</v>
      </c>
      <c r="R23" s="25" t="s">
        <v>33</v>
      </c>
      <c r="S23" s="24" t="s">
        <v>33</v>
      </c>
      <c r="T23" s="24" t="s">
        <v>33</v>
      </c>
      <c r="U23" s="23" t="s">
        <v>34</v>
      </c>
      <c r="V23" s="86" t="s">
        <v>35</v>
      </c>
      <c r="W23" s="87"/>
      <c r="X23" s="83" t="s">
        <v>42</v>
      </c>
      <c r="Y23" s="26">
        <v>8.26</v>
      </c>
      <c r="Z23" s="27">
        <f>Y23*K23</f>
        <v>111964.3</v>
      </c>
    </row>
    <row r="24" spans="1:26" x14ac:dyDescent="0.3">
      <c r="A24" s="90"/>
      <c r="B24" s="84"/>
      <c r="C24" s="84"/>
      <c r="D24" s="84"/>
      <c r="E24" s="84"/>
      <c r="F24" s="84"/>
      <c r="G24" s="102"/>
      <c r="H24" s="84"/>
      <c r="I24" s="84"/>
      <c r="J24" s="9">
        <v>43001</v>
      </c>
      <c r="K24" s="10" t="s">
        <v>33</v>
      </c>
      <c r="L24" s="10" t="s">
        <v>33</v>
      </c>
      <c r="M24" s="10" t="s">
        <v>33</v>
      </c>
      <c r="N24" s="10" t="s">
        <v>33</v>
      </c>
      <c r="O24" s="10" t="s">
        <v>33</v>
      </c>
      <c r="P24" s="10" t="s">
        <v>33</v>
      </c>
      <c r="Q24" s="10" t="s">
        <v>33</v>
      </c>
      <c r="R24" s="10" t="s">
        <v>33</v>
      </c>
      <c r="S24" s="10" t="s">
        <v>33</v>
      </c>
      <c r="T24" s="10" t="s">
        <v>33</v>
      </c>
      <c r="U24" s="9" t="s">
        <v>37</v>
      </c>
      <c r="V24" s="9" t="s">
        <v>33</v>
      </c>
      <c r="W24" s="9" t="s">
        <v>33</v>
      </c>
      <c r="X24" s="84"/>
      <c r="Y24" s="11" t="s">
        <v>33</v>
      </c>
      <c r="Z24" s="12" t="s">
        <v>33</v>
      </c>
    </row>
    <row r="25" spans="1:26" x14ac:dyDescent="0.3">
      <c r="A25" s="90"/>
      <c r="B25" s="84"/>
      <c r="C25" s="84"/>
      <c r="D25" s="84"/>
      <c r="E25" s="84"/>
      <c r="F25" s="84"/>
      <c r="G25" s="102"/>
      <c r="H25" s="84"/>
      <c r="I25" s="84"/>
      <c r="J25" s="9" t="s">
        <v>38</v>
      </c>
      <c r="K25" s="10" t="s">
        <v>33</v>
      </c>
      <c r="L25" s="10" t="s">
        <v>33</v>
      </c>
      <c r="M25" s="10">
        <v>570</v>
      </c>
      <c r="N25" s="10" t="s">
        <v>33</v>
      </c>
      <c r="O25" s="10" t="s">
        <v>33</v>
      </c>
      <c r="P25" s="10" t="s">
        <v>33</v>
      </c>
      <c r="Q25" s="10" t="s">
        <v>33</v>
      </c>
      <c r="R25" s="24" t="s">
        <v>33</v>
      </c>
      <c r="S25" s="24" t="s">
        <v>33</v>
      </c>
      <c r="T25" s="24" t="s">
        <v>33</v>
      </c>
      <c r="U25" s="23" t="s">
        <v>34</v>
      </c>
      <c r="V25" s="86" t="s">
        <v>35</v>
      </c>
      <c r="W25" s="87"/>
      <c r="X25" s="84"/>
      <c r="Y25" s="34">
        <v>20</v>
      </c>
      <c r="Z25" s="35">
        <f>Y25*M25</f>
        <v>11400</v>
      </c>
    </row>
    <row r="26" spans="1:26" ht="15" thickBot="1" x14ac:dyDescent="0.35">
      <c r="A26" s="90"/>
      <c r="B26" s="85"/>
      <c r="C26" s="85"/>
      <c r="D26" s="85"/>
      <c r="E26" s="85"/>
      <c r="F26" s="85"/>
      <c r="G26" s="115"/>
      <c r="H26" s="85"/>
      <c r="I26" s="85"/>
      <c r="J26" s="28">
        <v>44501</v>
      </c>
      <c r="K26" s="29" t="s">
        <v>33</v>
      </c>
      <c r="L26" s="29" t="s">
        <v>33</v>
      </c>
      <c r="M26" s="30" t="s">
        <v>33</v>
      </c>
      <c r="N26" s="30" t="s">
        <v>33</v>
      </c>
      <c r="O26" s="30" t="s">
        <v>33</v>
      </c>
      <c r="P26" s="29" t="s">
        <v>33</v>
      </c>
      <c r="Q26" s="29" t="s">
        <v>33</v>
      </c>
      <c r="R26" s="29" t="s">
        <v>33</v>
      </c>
      <c r="S26" s="29" t="s">
        <v>33</v>
      </c>
      <c r="T26" s="29" t="s">
        <v>33</v>
      </c>
      <c r="U26" s="28" t="s">
        <v>33</v>
      </c>
      <c r="V26" s="28" t="s">
        <v>33</v>
      </c>
      <c r="W26" s="31" t="s">
        <v>33</v>
      </c>
      <c r="X26" s="85"/>
      <c r="Y26" s="32" t="s">
        <v>33</v>
      </c>
      <c r="Z26" s="33" t="s">
        <v>33</v>
      </c>
    </row>
    <row r="27" spans="1:26" x14ac:dyDescent="0.3">
      <c r="A27" s="99">
        <f>A23+1</f>
        <v>5</v>
      </c>
      <c r="B27" s="105">
        <v>15126</v>
      </c>
      <c r="C27" s="105" t="s">
        <v>44</v>
      </c>
      <c r="D27" s="105">
        <v>0</v>
      </c>
      <c r="E27" s="105">
        <v>1.5349999999999999</v>
      </c>
      <c r="F27" s="105">
        <f>E27-D27</f>
        <v>1.5349999999999999</v>
      </c>
      <c r="G27" s="105">
        <v>6.2</v>
      </c>
      <c r="H27" s="105" t="s">
        <v>41</v>
      </c>
      <c r="I27" s="105" t="s">
        <v>41</v>
      </c>
      <c r="J27" s="4">
        <v>44005</v>
      </c>
      <c r="K27" s="5">
        <v>9745</v>
      </c>
      <c r="L27" s="5" t="s">
        <v>33</v>
      </c>
      <c r="M27" s="6" t="s">
        <v>33</v>
      </c>
      <c r="N27" s="6" t="s">
        <v>33</v>
      </c>
      <c r="O27" s="6" t="s">
        <v>33</v>
      </c>
      <c r="P27" s="6" t="s">
        <v>33</v>
      </c>
      <c r="Q27" s="6" t="s">
        <v>33</v>
      </c>
      <c r="R27" s="6" t="s">
        <v>33</v>
      </c>
      <c r="S27" s="5" t="s">
        <v>33</v>
      </c>
      <c r="T27" s="5" t="s">
        <v>33</v>
      </c>
      <c r="U27" s="4" t="s">
        <v>34</v>
      </c>
      <c r="V27" s="105" t="s">
        <v>35</v>
      </c>
      <c r="W27" s="105"/>
      <c r="X27" s="95" t="s">
        <v>42</v>
      </c>
      <c r="Y27" s="7">
        <v>8.26</v>
      </c>
      <c r="Z27" s="8">
        <f>Y27*K27</f>
        <v>80493.7</v>
      </c>
    </row>
    <row r="28" spans="1:26" x14ac:dyDescent="0.3">
      <c r="A28" s="110"/>
      <c r="B28" s="88"/>
      <c r="C28" s="88"/>
      <c r="D28" s="88"/>
      <c r="E28" s="88"/>
      <c r="F28" s="88"/>
      <c r="G28" s="88"/>
      <c r="H28" s="88"/>
      <c r="I28" s="88"/>
      <c r="J28" s="9">
        <v>43001</v>
      </c>
      <c r="K28" s="10" t="s">
        <v>33</v>
      </c>
      <c r="L28" s="10" t="s">
        <v>33</v>
      </c>
      <c r="M28" s="10" t="s">
        <v>33</v>
      </c>
      <c r="N28" s="10" t="s">
        <v>33</v>
      </c>
      <c r="O28" s="10" t="s">
        <v>33</v>
      </c>
      <c r="P28" s="10" t="s">
        <v>33</v>
      </c>
      <c r="Q28" s="10" t="s">
        <v>33</v>
      </c>
      <c r="R28" s="10" t="s">
        <v>33</v>
      </c>
      <c r="S28" s="10" t="s">
        <v>33</v>
      </c>
      <c r="T28" s="10" t="s">
        <v>33</v>
      </c>
      <c r="U28" s="9" t="s">
        <v>37</v>
      </c>
      <c r="V28" s="9" t="s">
        <v>33</v>
      </c>
      <c r="W28" s="9" t="s">
        <v>33</v>
      </c>
      <c r="X28" s="84"/>
      <c r="Y28" s="11" t="s">
        <v>33</v>
      </c>
      <c r="Z28" s="12" t="s">
        <v>33</v>
      </c>
    </row>
    <row r="29" spans="1:26" x14ac:dyDescent="0.3">
      <c r="A29" s="110"/>
      <c r="B29" s="88"/>
      <c r="C29" s="88"/>
      <c r="D29" s="88"/>
      <c r="E29" s="88"/>
      <c r="F29" s="88"/>
      <c r="G29" s="88"/>
      <c r="H29" s="88"/>
      <c r="I29" s="88"/>
      <c r="J29" s="9" t="s">
        <v>38</v>
      </c>
      <c r="K29" s="10" t="s">
        <v>33</v>
      </c>
      <c r="L29" s="10" t="s">
        <v>33</v>
      </c>
      <c r="M29" s="10">
        <v>170</v>
      </c>
      <c r="N29" s="10" t="s">
        <v>33</v>
      </c>
      <c r="O29" s="10" t="s">
        <v>33</v>
      </c>
      <c r="P29" s="10" t="s">
        <v>33</v>
      </c>
      <c r="Q29" s="10" t="s">
        <v>33</v>
      </c>
      <c r="R29" s="10" t="s">
        <v>33</v>
      </c>
      <c r="S29" s="10" t="s">
        <v>33</v>
      </c>
      <c r="T29" s="10" t="s">
        <v>33</v>
      </c>
      <c r="U29" s="9" t="s">
        <v>34</v>
      </c>
      <c r="V29" s="88" t="s">
        <v>35</v>
      </c>
      <c r="W29" s="88"/>
      <c r="X29" s="84"/>
      <c r="Y29" s="34">
        <v>20</v>
      </c>
      <c r="Z29" s="35">
        <f>Y29*M29</f>
        <v>3400</v>
      </c>
    </row>
    <row r="30" spans="1:26" x14ac:dyDescent="0.3">
      <c r="A30" s="110"/>
      <c r="B30" s="88"/>
      <c r="C30" s="88"/>
      <c r="D30" s="88"/>
      <c r="E30" s="88"/>
      <c r="F30" s="88"/>
      <c r="G30" s="88"/>
      <c r="H30" s="88"/>
      <c r="I30" s="88"/>
      <c r="J30" s="9">
        <v>44501</v>
      </c>
      <c r="K30" s="10" t="s">
        <v>33</v>
      </c>
      <c r="L30" s="10" t="s">
        <v>33</v>
      </c>
      <c r="M30" s="13" t="s">
        <v>33</v>
      </c>
      <c r="N30" s="13" t="s">
        <v>33</v>
      </c>
      <c r="O30" s="13" t="s">
        <v>33</v>
      </c>
      <c r="P30" s="10" t="s">
        <v>33</v>
      </c>
      <c r="Q30" s="10" t="s">
        <v>33</v>
      </c>
      <c r="R30" s="10" t="s">
        <v>33</v>
      </c>
      <c r="S30" s="10" t="s">
        <v>33</v>
      </c>
      <c r="T30" s="10" t="s">
        <v>33</v>
      </c>
      <c r="U30" s="9" t="s">
        <v>33</v>
      </c>
      <c r="V30" s="9" t="s">
        <v>33</v>
      </c>
      <c r="W30" s="9" t="s">
        <v>33</v>
      </c>
      <c r="X30" s="84"/>
      <c r="Y30" s="11" t="s">
        <v>33</v>
      </c>
      <c r="Z30" s="12" t="s">
        <v>33</v>
      </c>
    </row>
    <row r="31" spans="1:26" x14ac:dyDescent="0.3">
      <c r="A31" s="110"/>
      <c r="B31" s="88"/>
      <c r="C31" s="88"/>
      <c r="D31" s="88"/>
      <c r="E31" s="88"/>
      <c r="F31" s="88"/>
      <c r="G31" s="88"/>
      <c r="H31" s="88"/>
      <c r="I31" s="88"/>
      <c r="J31" s="14">
        <v>20328</v>
      </c>
      <c r="K31" s="10" t="s">
        <v>33</v>
      </c>
      <c r="L31" s="10" t="s">
        <v>33</v>
      </c>
      <c r="M31" s="13" t="s">
        <v>33</v>
      </c>
      <c r="N31" s="13" t="s">
        <v>33</v>
      </c>
      <c r="O31" s="15">
        <v>187</v>
      </c>
      <c r="P31" s="10" t="s">
        <v>33</v>
      </c>
      <c r="Q31" s="10" t="s">
        <v>33</v>
      </c>
      <c r="R31" s="10" t="s">
        <v>33</v>
      </c>
      <c r="S31" s="10" t="s">
        <v>33</v>
      </c>
      <c r="T31" s="10" t="s">
        <v>33</v>
      </c>
      <c r="U31" s="9" t="s">
        <v>33</v>
      </c>
      <c r="V31" s="9" t="s">
        <v>33</v>
      </c>
      <c r="W31" s="9" t="s">
        <v>33</v>
      </c>
      <c r="X31" s="84"/>
      <c r="Y31" s="11">
        <v>2.8</v>
      </c>
      <c r="Z31" s="12">
        <f>Y31*O31</f>
        <v>523.6</v>
      </c>
    </row>
    <row r="32" spans="1:26" x14ac:dyDescent="0.3">
      <c r="A32" s="110"/>
      <c r="B32" s="88"/>
      <c r="C32" s="88"/>
      <c r="D32" s="88"/>
      <c r="E32" s="88"/>
      <c r="F32" s="88"/>
      <c r="G32" s="88"/>
      <c r="H32" s="88"/>
      <c r="I32" s="88"/>
      <c r="J32" s="14">
        <v>70202</v>
      </c>
      <c r="K32" s="10" t="s">
        <v>33</v>
      </c>
      <c r="L32" s="10" t="s">
        <v>33</v>
      </c>
      <c r="M32" s="13" t="s">
        <v>33</v>
      </c>
      <c r="N32" s="13" t="s">
        <v>33</v>
      </c>
      <c r="O32" s="13" t="s">
        <v>33</v>
      </c>
      <c r="P32" s="15">
        <v>160</v>
      </c>
      <c r="Q32" s="10" t="s">
        <v>33</v>
      </c>
      <c r="R32" s="10" t="s">
        <v>33</v>
      </c>
      <c r="S32" s="10" t="s">
        <v>33</v>
      </c>
      <c r="T32" s="10" t="s">
        <v>33</v>
      </c>
      <c r="U32" s="9" t="s">
        <v>33</v>
      </c>
      <c r="V32" s="9" t="s">
        <v>33</v>
      </c>
      <c r="W32" s="9" t="s">
        <v>33</v>
      </c>
      <c r="X32" s="84"/>
      <c r="Y32" s="11">
        <v>12</v>
      </c>
      <c r="Z32" s="12">
        <f>Y32*P32</f>
        <v>1920</v>
      </c>
    </row>
    <row r="33" spans="1:26" x14ac:dyDescent="0.3">
      <c r="A33" s="110"/>
      <c r="B33" s="88"/>
      <c r="C33" s="88"/>
      <c r="D33" s="88"/>
      <c r="E33" s="88"/>
      <c r="F33" s="88"/>
      <c r="G33" s="88"/>
      <c r="H33" s="88"/>
      <c r="I33" s="88"/>
      <c r="J33" s="14" t="s">
        <v>45</v>
      </c>
      <c r="K33" s="10" t="s">
        <v>33</v>
      </c>
      <c r="L33" s="10" t="s">
        <v>33</v>
      </c>
      <c r="M33" s="13" t="s">
        <v>33</v>
      </c>
      <c r="N33" s="13" t="s">
        <v>33</v>
      </c>
      <c r="O33" s="13" t="s">
        <v>33</v>
      </c>
      <c r="P33" s="10" t="s">
        <v>33</v>
      </c>
      <c r="Q33" s="15">
        <v>20</v>
      </c>
      <c r="R33" s="10" t="s">
        <v>33</v>
      </c>
      <c r="S33" s="10" t="s">
        <v>33</v>
      </c>
      <c r="T33" s="10" t="s">
        <v>33</v>
      </c>
      <c r="U33" s="9" t="s">
        <v>33</v>
      </c>
      <c r="V33" s="9" t="s">
        <v>33</v>
      </c>
      <c r="W33" s="9" t="s">
        <v>33</v>
      </c>
      <c r="X33" s="84"/>
      <c r="Y33" s="11">
        <v>15</v>
      </c>
      <c r="Z33" s="12">
        <f>Y33*Q33</f>
        <v>300</v>
      </c>
    </row>
    <row r="34" spans="1:26" x14ac:dyDescent="0.3">
      <c r="A34" s="110"/>
      <c r="B34" s="88"/>
      <c r="C34" s="88"/>
      <c r="D34" s="88"/>
      <c r="E34" s="88"/>
      <c r="F34" s="88"/>
      <c r="G34" s="88"/>
      <c r="H34" s="88"/>
      <c r="I34" s="88"/>
      <c r="J34" s="14">
        <v>70205</v>
      </c>
      <c r="K34" s="10" t="s">
        <v>33</v>
      </c>
      <c r="L34" s="10" t="s">
        <v>33</v>
      </c>
      <c r="M34" s="13" t="s">
        <v>33</v>
      </c>
      <c r="N34" s="13" t="s">
        <v>33</v>
      </c>
      <c r="O34" s="13" t="s">
        <v>33</v>
      </c>
      <c r="P34" s="10" t="s">
        <v>33</v>
      </c>
      <c r="Q34" s="10" t="s">
        <v>33</v>
      </c>
      <c r="R34" s="15">
        <v>7</v>
      </c>
      <c r="S34" s="10" t="s">
        <v>33</v>
      </c>
      <c r="T34" s="10" t="s">
        <v>33</v>
      </c>
      <c r="U34" s="9" t="s">
        <v>33</v>
      </c>
      <c r="V34" s="9" t="s">
        <v>33</v>
      </c>
      <c r="W34" s="9" t="s">
        <v>33</v>
      </c>
      <c r="X34" s="84"/>
      <c r="Y34" s="11">
        <v>35</v>
      </c>
      <c r="Z34" s="12">
        <f>Y34*R34</f>
        <v>245</v>
      </c>
    </row>
    <row r="35" spans="1:26" ht="15" thickBot="1" x14ac:dyDescent="0.35">
      <c r="A35" s="111"/>
      <c r="B35" s="106"/>
      <c r="C35" s="106"/>
      <c r="D35" s="106"/>
      <c r="E35" s="106"/>
      <c r="F35" s="106"/>
      <c r="G35" s="106"/>
      <c r="H35" s="106"/>
      <c r="I35" s="106"/>
      <c r="J35" s="63">
        <v>50204</v>
      </c>
      <c r="K35" s="17" t="s">
        <v>33</v>
      </c>
      <c r="L35" s="17" t="s">
        <v>33</v>
      </c>
      <c r="M35" s="18" t="s">
        <v>33</v>
      </c>
      <c r="N35" s="18" t="s">
        <v>33</v>
      </c>
      <c r="O35" s="18" t="s">
        <v>33</v>
      </c>
      <c r="P35" s="17" t="s">
        <v>33</v>
      </c>
      <c r="Q35" s="17" t="s">
        <v>33</v>
      </c>
      <c r="R35" s="17" t="s">
        <v>33</v>
      </c>
      <c r="S35" s="17" t="s">
        <v>33</v>
      </c>
      <c r="T35" s="61">
        <v>12</v>
      </c>
      <c r="U35" s="20" t="s">
        <v>33</v>
      </c>
      <c r="V35" s="20" t="s">
        <v>33</v>
      </c>
      <c r="W35" s="20" t="s">
        <v>33</v>
      </c>
      <c r="X35" s="96"/>
      <c r="Y35" s="21">
        <v>150</v>
      </c>
      <c r="Z35" s="22">
        <f>Y35*T35</f>
        <v>1800</v>
      </c>
    </row>
    <row r="36" spans="1:26" x14ac:dyDescent="0.3">
      <c r="A36" s="89">
        <f>A27+1</f>
        <v>6</v>
      </c>
      <c r="B36" s="114">
        <v>15126</v>
      </c>
      <c r="C36" s="114" t="s">
        <v>44</v>
      </c>
      <c r="D36" s="114">
        <v>12.815</v>
      </c>
      <c r="E36" s="114">
        <v>12.885</v>
      </c>
      <c r="F36" s="114">
        <f>E36-D36</f>
        <v>7.0000000000000284E-2</v>
      </c>
      <c r="G36" s="114">
        <v>6.2</v>
      </c>
      <c r="H36" s="114" t="s">
        <v>32</v>
      </c>
      <c r="I36" s="114" t="s">
        <v>41</v>
      </c>
      <c r="J36" s="23">
        <v>44005</v>
      </c>
      <c r="K36" s="24">
        <v>435</v>
      </c>
      <c r="L36" s="24" t="s">
        <v>33</v>
      </c>
      <c r="M36" s="25" t="s">
        <v>33</v>
      </c>
      <c r="N36" s="25" t="s">
        <v>33</v>
      </c>
      <c r="O36" s="25" t="s">
        <v>33</v>
      </c>
      <c r="P36" s="25" t="s">
        <v>33</v>
      </c>
      <c r="Q36" s="25" t="s">
        <v>33</v>
      </c>
      <c r="R36" s="25" t="s">
        <v>33</v>
      </c>
      <c r="S36" s="24" t="s">
        <v>33</v>
      </c>
      <c r="T36" s="25" t="s">
        <v>33</v>
      </c>
      <c r="U36" s="23" t="s">
        <v>34</v>
      </c>
      <c r="V36" s="114" t="s">
        <v>35</v>
      </c>
      <c r="W36" s="114"/>
      <c r="X36" s="83" t="s">
        <v>42</v>
      </c>
      <c r="Y36" s="26">
        <v>8.26</v>
      </c>
      <c r="Z36" s="27">
        <f>Y36*K36</f>
        <v>3593.1</v>
      </c>
    </row>
    <row r="37" spans="1:26" x14ac:dyDescent="0.3">
      <c r="A37" s="110"/>
      <c r="B37" s="88"/>
      <c r="C37" s="88"/>
      <c r="D37" s="88"/>
      <c r="E37" s="88"/>
      <c r="F37" s="88"/>
      <c r="G37" s="88"/>
      <c r="H37" s="88"/>
      <c r="I37" s="88"/>
      <c r="J37" s="9">
        <v>43001</v>
      </c>
      <c r="K37" s="10" t="s">
        <v>33</v>
      </c>
      <c r="L37" s="10" t="s">
        <v>33</v>
      </c>
      <c r="M37" s="10" t="s">
        <v>33</v>
      </c>
      <c r="N37" s="10" t="s">
        <v>33</v>
      </c>
      <c r="O37" s="10" t="s">
        <v>33</v>
      </c>
      <c r="P37" s="10" t="s">
        <v>33</v>
      </c>
      <c r="Q37" s="10" t="s">
        <v>33</v>
      </c>
      <c r="R37" s="10" t="s">
        <v>33</v>
      </c>
      <c r="S37" s="10" t="s">
        <v>33</v>
      </c>
      <c r="T37" s="10" t="s">
        <v>33</v>
      </c>
      <c r="U37" s="9" t="s">
        <v>37</v>
      </c>
      <c r="V37" s="9" t="s">
        <v>33</v>
      </c>
      <c r="W37" s="9" t="s">
        <v>33</v>
      </c>
      <c r="X37" s="84"/>
      <c r="Y37" s="11" t="s">
        <v>33</v>
      </c>
      <c r="Z37" s="12" t="s">
        <v>33</v>
      </c>
    </row>
    <row r="38" spans="1:26" x14ac:dyDescent="0.3">
      <c r="A38" s="110"/>
      <c r="B38" s="88"/>
      <c r="C38" s="88"/>
      <c r="D38" s="88"/>
      <c r="E38" s="88"/>
      <c r="F38" s="88"/>
      <c r="G38" s="88"/>
      <c r="H38" s="88"/>
      <c r="I38" s="88"/>
      <c r="J38" s="9" t="s">
        <v>38</v>
      </c>
      <c r="K38" s="10" t="s">
        <v>33</v>
      </c>
      <c r="L38" s="10" t="s">
        <v>33</v>
      </c>
      <c r="M38" s="10">
        <v>665</v>
      </c>
      <c r="N38" s="10" t="s">
        <v>33</v>
      </c>
      <c r="O38" s="10" t="s">
        <v>33</v>
      </c>
      <c r="P38" s="10" t="s">
        <v>33</v>
      </c>
      <c r="Q38" s="10" t="s">
        <v>33</v>
      </c>
      <c r="R38" s="10" t="s">
        <v>33</v>
      </c>
      <c r="S38" s="10" t="s">
        <v>33</v>
      </c>
      <c r="T38" s="10" t="s">
        <v>33</v>
      </c>
      <c r="U38" s="9" t="s">
        <v>34</v>
      </c>
      <c r="V38" s="88" t="s">
        <v>35</v>
      </c>
      <c r="W38" s="88"/>
      <c r="X38" s="84"/>
      <c r="Y38" s="34">
        <v>20</v>
      </c>
      <c r="Z38" s="35">
        <f>Y38*M38</f>
        <v>13300</v>
      </c>
    </row>
    <row r="39" spans="1:26" ht="15" thickBot="1" x14ac:dyDescent="0.35">
      <c r="A39" s="110"/>
      <c r="B39" s="88"/>
      <c r="C39" s="88"/>
      <c r="D39" s="88"/>
      <c r="E39" s="88"/>
      <c r="F39" s="88"/>
      <c r="G39" s="88"/>
      <c r="H39" s="88"/>
      <c r="I39" s="88"/>
      <c r="J39" s="9">
        <v>44501</v>
      </c>
      <c r="K39" s="10" t="s">
        <v>33</v>
      </c>
      <c r="L39" s="10" t="s">
        <v>33</v>
      </c>
      <c r="M39" s="13" t="s">
        <v>33</v>
      </c>
      <c r="N39" s="13" t="s">
        <v>33</v>
      </c>
      <c r="O39" s="13" t="s">
        <v>33</v>
      </c>
      <c r="P39" s="10" t="s">
        <v>33</v>
      </c>
      <c r="Q39" s="10" t="s">
        <v>33</v>
      </c>
      <c r="R39" s="10" t="s">
        <v>33</v>
      </c>
      <c r="S39" s="10" t="s">
        <v>33</v>
      </c>
      <c r="T39" s="10" t="s">
        <v>33</v>
      </c>
      <c r="U39" s="9" t="s">
        <v>33</v>
      </c>
      <c r="V39" s="9" t="s">
        <v>33</v>
      </c>
      <c r="W39" s="9" t="s">
        <v>33</v>
      </c>
      <c r="X39" s="84"/>
      <c r="Y39" s="11" t="s">
        <v>33</v>
      </c>
      <c r="Z39" s="12" t="s">
        <v>33</v>
      </c>
    </row>
    <row r="40" spans="1:26" x14ac:dyDescent="0.3">
      <c r="A40" s="99">
        <f>A36+1</f>
        <v>7</v>
      </c>
      <c r="B40" s="105">
        <v>15129</v>
      </c>
      <c r="C40" s="105" t="s">
        <v>46</v>
      </c>
      <c r="D40" s="105">
        <v>0</v>
      </c>
      <c r="E40" s="105">
        <v>4.4470000000000001</v>
      </c>
      <c r="F40" s="105">
        <f>E40-D40</f>
        <v>4.4470000000000001</v>
      </c>
      <c r="G40" s="105">
        <v>7.5</v>
      </c>
      <c r="H40" s="105" t="s">
        <v>41</v>
      </c>
      <c r="I40" s="105" t="s">
        <v>41</v>
      </c>
      <c r="J40" s="4">
        <v>44005</v>
      </c>
      <c r="K40" s="5">
        <v>32350</v>
      </c>
      <c r="L40" s="5" t="s">
        <v>33</v>
      </c>
      <c r="M40" s="5" t="s">
        <v>33</v>
      </c>
      <c r="N40" s="5" t="s">
        <v>33</v>
      </c>
      <c r="O40" s="5" t="s">
        <v>33</v>
      </c>
      <c r="P40" s="5" t="s">
        <v>33</v>
      </c>
      <c r="Q40" s="5" t="s">
        <v>33</v>
      </c>
      <c r="R40" s="5" t="s">
        <v>33</v>
      </c>
      <c r="S40" s="5" t="s">
        <v>33</v>
      </c>
      <c r="T40" s="5" t="s">
        <v>33</v>
      </c>
      <c r="U40" s="4" t="s">
        <v>34</v>
      </c>
      <c r="V40" s="105" t="s">
        <v>35</v>
      </c>
      <c r="W40" s="105"/>
      <c r="X40" s="105" t="s">
        <v>36</v>
      </c>
      <c r="Y40" s="38">
        <v>5.8</v>
      </c>
      <c r="Z40" s="39">
        <f>Y40*K40</f>
        <v>187630</v>
      </c>
    </row>
    <row r="41" spans="1:26" x14ac:dyDescent="0.3">
      <c r="A41" s="110"/>
      <c r="B41" s="88"/>
      <c r="C41" s="88"/>
      <c r="D41" s="88"/>
      <c r="E41" s="88"/>
      <c r="F41" s="88"/>
      <c r="G41" s="88"/>
      <c r="H41" s="88"/>
      <c r="I41" s="88"/>
      <c r="J41" s="9">
        <v>43001</v>
      </c>
      <c r="K41" s="10" t="s">
        <v>33</v>
      </c>
      <c r="L41" s="10">
        <v>240</v>
      </c>
      <c r="M41" s="10" t="s">
        <v>33</v>
      </c>
      <c r="N41" s="10" t="s">
        <v>33</v>
      </c>
      <c r="O41" s="10" t="s">
        <v>33</v>
      </c>
      <c r="P41" s="10" t="s">
        <v>33</v>
      </c>
      <c r="Q41" s="10" t="s">
        <v>33</v>
      </c>
      <c r="R41" s="10" t="s">
        <v>33</v>
      </c>
      <c r="S41" s="10" t="s">
        <v>33</v>
      </c>
      <c r="T41" s="10" t="s">
        <v>33</v>
      </c>
      <c r="U41" s="9" t="s">
        <v>37</v>
      </c>
      <c r="V41" s="9" t="s">
        <v>33</v>
      </c>
      <c r="W41" s="9" t="s">
        <v>33</v>
      </c>
      <c r="X41" s="88"/>
      <c r="Y41" s="40">
        <v>100</v>
      </c>
      <c r="Z41" s="41">
        <f>Y41*L41</f>
        <v>24000</v>
      </c>
    </row>
    <row r="42" spans="1:26" x14ac:dyDescent="0.3">
      <c r="A42" s="110"/>
      <c r="B42" s="88"/>
      <c r="C42" s="88"/>
      <c r="D42" s="88"/>
      <c r="E42" s="88"/>
      <c r="F42" s="88"/>
      <c r="G42" s="88"/>
      <c r="H42" s="88"/>
      <c r="I42" s="88"/>
      <c r="J42" s="9" t="s">
        <v>38</v>
      </c>
      <c r="K42" s="10" t="s">
        <v>33</v>
      </c>
      <c r="L42" s="10" t="s">
        <v>33</v>
      </c>
      <c r="M42" s="10">
        <v>660</v>
      </c>
      <c r="N42" s="10" t="s">
        <v>33</v>
      </c>
      <c r="O42" s="10" t="s">
        <v>33</v>
      </c>
      <c r="P42" s="10" t="s">
        <v>33</v>
      </c>
      <c r="Q42" s="10" t="s">
        <v>33</v>
      </c>
      <c r="R42" s="10" t="s">
        <v>33</v>
      </c>
      <c r="S42" s="10" t="s">
        <v>33</v>
      </c>
      <c r="T42" s="10" t="s">
        <v>33</v>
      </c>
      <c r="U42" s="9" t="s">
        <v>34</v>
      </c>
      <c r="V42" s="88" t="s">
        <v>35</v>
      </c>
      <c r="W42" s="88"/>
      <c r="X42" s="88"/>
      <c r="Y42" s="42">
        <v>20</v>
      </c>
      <c r="Z42" s="43">
        <f>Y42*M42</f>
        <v>13200</v>
      </c>
    </row>
    <row r="43" spans="1:26" x14ac:dyDescent="0.3">
      <c r="A43" s="110"/>
      <c r="B43" s="88"/>
      <c r="C43" s="88"/>
      <c r="D43" s="88"/>
      <c r="E43" s="88"/>
      <c r="F43" s="88"/>
      <c r="G43" s="88"/>
      <c r="H43" s="88"/>
      <c r="I43" s="88"/>
      <c r="J43" s="9">
        <v>44501</v>
      </c>
      <c r="K43" s="10" t="s">
        <v>33</v>
      </c>
      <c r="L43" s="10" t="s">
        <v>33</v>
      </c>
      <c r="M43" s="10" t="s">
        <v>33</v>
      </c>
      <c r="N43" s="10">
        <v>20</v>
      </c>
      <c r="O43" s="10" t="s">
        <v>33</v>
      </c>
      <c r="P43" s="10" t="s">
        <v>33</v>
      </c>
      <c r="Q43" s="10" t="s">
        <v>33</v>
      </c>
      <c r="R43" s="10" t="s">
        <v>33</v>
      </c>
      <c r="S43" s="10" t="s">
        <v>33</v>
      </c>
      <c r="T43" s="10" t="s">
        <v>33</v>
      </c>
      <c r="U43" s="9" t="s">
        <v>33</v>
      </c>
      <c r="V43" s="9" t="s">
        <v>33</v>
      </c>
      <c r="W43" s="9" t="s">
        <v>33</v>
      </c>
      <c r="X43" s="88"/>
      <c r="Y43" s="40">
        <v>40</v>
      </c>
      <c r="Z43" s="41">
        <f>Y43*N43</f>
        <v>800</v>
      </c>
    </row>
    <row r="44" spans="1:26" x14ac:dyDescent="0.3">
      <c r="A44" s="110"/>
      <c r="B44" s="88"/>
      <c r="C44" s="88"/>
      <c r="D44" s="88"/>
      <c r="E44" s="88"/>
      <c r="F44" s="88"/>
      <c r="G44" s="88"/>
      <c r="H44" s="88"/>
      <c r="I44" s="88"/>
      <c r="J44" s="14">
        <v>20328</v>
      </c>
      <c r="K44" s="10" t="s">
        <v>33</v>
      </c>
      <c r="L44" s="10" t="s">
        <v>33</v>
      </c>
      <c r="M44" s="13" t="s">
        <v>33</v>
      </c>
      <c r="N44" s="13" t="s">
        <v>33</v>
      </c>
      <c r="O44" s="15">
        <v>955</v>
      </c>
      <c r="P44" s="10" t="s">
        <v>33</v>
      </c>
      <c r="Q44" s="10" t="s">
        <v>33</v>
      </c>
      <c r="R44" s="10" t="s">
        <v>33</v>
      </c>
      <c r="S44" s="10" t="s">
        <v>33</v>
      </c>
      <c r="T44" s="10" t="s">
        <v>33</v>
      </c>
      <c r="U44" s="9" t="s">
        <v>33</v>
      </c>
      <c r="V44" s="9" t="s">
        <v>33</v>
      </c>
      <c r="W44" s="9" t="s">
        <v>33</v>
      </c>
      <c r="X44" s="88"/>
      <c r="Y44" s="11">
        <v>1.5</v>
      </c>
      <c r="Z44" s="12">
        <f>Y44*O44</f>
        <v>1432.5</v>
      </c>
    </row>
    <row r="45" spans="1:26" x14ac:dyDescent="0.3">
      <c r="A45" s="110"/>
      <c r="B45" s="88"/>
      <c r="C45" s="88"/>
      <c r="D45" s="88"/>
      <c r="E45" s="88"/>
      <c r="F45" s="88"/>
      <c r="G45" s="88"/>
      <c r="H45" s="88"/>
      <c r="I45" s="88"/>
      <c r="J45" s="14">
        <v>70202</v>
      </c>
      <c r="K45" s="10" t="s">
        <v>33</v>
      </c>
      <c r="L45" s="10" t="s">
        <v>33</v>
      </c>
      <c r="M45" s="10" t="s">
        <v>33</v>
      </c>
      <c r="N45" s="10" t="s">
        <v>33</v>
      </c>
      <c r="O45" s="10" t="s">
        <v>33</v>
      </c>
      <c r="P45" s="15">
        <v>935</v>
      </c>
      <c r="Q45" s="10" t="s">
        <v>33</v>
      </c>
      <c r="R45" s="10" t="s">
        <v>33</v>
      </c>
      <c r="S45" s="10" t="s">
        <v>33</v>
      </c>
      <c r="T45" s="10" t="s">
        <v>33</v>
      </c>
      <c r="U45" s="9" t="s">
        <v>33</v>
      </c>
      <c r="V45" s="9" t="s">
        <v>33</v>
      </c>
      <c r="W45" s="9" t="s">
        <v>33</v>
      </c>
      <c r="X45" s="88"/>
      <c r="Y45" s="11">
        <v>12</v>
      </c>
      <c r="Z45" s="12">
        <f>Y45*P45</f>
        <v>11220</v>
      </c>
    </row>
    <row r="46" spans="1:26" ht="15" thickBot="1" x14ac:dyDescent="0.35">
      <c r="A46" s="113"/>
      <c r="B46" s="112"/>
      <c r="C46" s="112"/>
      <c r="D46" s="112"/>
      <c r="E46" s="112"/>
      <c r="F46" s="112"/>
      <c r="G46" s="112"/>
      <c r="H46" s="112"/>
      <c r="I46" s="112"/>
      <c r="J46" s="36" t="s">
        <v>45</v>
      </c>
      <c r="K46" s="29" t="s">
        <v>33</v>
      </c>
      <c r="L46" s="29" t="s">
        <v>33</v>
      </c>
      <c r="M46" s="29" t="s">
        <v>33</v>
      </c>
      <c r="N46" s="29" t="s">
        <v>33</v>
      </c>
      <c r="O46" s="29" t="s">
        <v>33</v>
      </c>
      <c r="P46" s="29" t="s">
        <v>33</v>
      </c>
      <c r="Q46" s="37">
        <v>20</v>
      </c>
      <c r="R46" s="29" t="s">
        <v>33</v>
      </c>
      <c r="S46" s="29" t="s">
        <v>33</v>
      </c>
      <c r="T46" s="29" t="s">
        <v>33</v>
      </c>
      <c r="U46" s="28" t="s">
        <v>33</v>
      </c>
      <c r="V46" s="28" t="s">
        <v>33</v>
      </c>
      <c r="W46" s="28" t="s">
        <v>33</v>
      </c>
      <c r="X46" s="112"/>
      <c r="Y46" s="11">
        <v>15</v>
      </c>
      <c r="Z46" s="12">
        <f>Y46*Q46</f>
        <v>300</v>
      </c>
    </row>
    <row r="47" spans="1:26" x14ac:dyDescent="0.3">
      <c r="A47" s="99">
        <f>A40+1</f>
        <v>8</v>
      </c>
      <c r="B47" s="105">
        <v>15133</v>
      </c>
      <c r="C47" s="105" t="s">
        <v>47</v>
      </c>
      <c r="D47" s="105">
        <v>2.31</v>
      </c>
      <c r="E47" s="105">
        <v>3.496</v>
      </c>
      <c r="F47" s="105">
        <f>E47-D47</f>
        <v>1.1859999999999999</v>
      </c>
      <c r="G47" s="105">
        <v>8</v>
      </c>
      <c r="H47" s="105" t="s">
        <v>41</v>
      </c>
      <c r="I47" s="105" t="s">
        <v>41</v>
      </c>
      <c r="J47" s="4">
        <v>44005</v>
      </c>
      <c r="K47" s="5">
        <v>9650</v>
      </c>
      <c r="L47" s="5" t="s">
        <v>33</v>
      </c>
      <c r="M47" s="6" t="s">
        <v>33</v>
      </c>
      <c r="N47" s="6" t="s">
        <v>33</v>
      </c>
      <c r="O47" s="6" t="s">
        <v>33</v>
      </c>
      <c r="P47" s="6" t="s">
        <v>33</v>
      </c>
      <c r="Q47" s="6" t="s">
        <v>33</v>
      </c>
      <c r="R47" s="6" t="s">
        <v>33</v>
      </c>
      <c r="S47" s="5" t="s">
        <v>33</v>
      </c>
      <c r="T47" s="6" t="s">
        <v>33</v>
      </c>
      <c r="U47" s="4" t="s">
        <v>34</v>
      </c>
      <c r="V47" s="105" t="s">
        <v>35</v>
      </c>
      <c r="W47" s="105"/>
      <c r="X47" s="107" t="s">
        <v>42</v>
      </c>
      <c r="Y47" s="7">
        <v>8.26</v>
      </c>
      <c r="Z47" s="8">
        <f>Y47*K47</f>
        <v>79709</v>
      </c>
    </row>
    <row r="48" spans="1:26" x14ac:dyDescent="0.3">
      <c r="A48" s="110"/>
      <c r="B48" s="88"/>
      <c r="C48" s="88"/>
      <c r="D48" s="88"/>
      <c r="E48" s="88"/>
      <c r="F48" s="88"/>
      <c r="G48" s="88"/>
      <c r="H48" s="88"/>
      <c r="I48" s="88"/>
      <c r="J48" s="9">
        <v>43001</v>
      </c>
      <c r="K48" s="10" t="s">
        <v>33</v>
      </c>
      <c r="L48" s="10" t="s">
        <v>33</v>
      </c>
      <c r="M48" s="10" t="s">
        <v>33</v>
      </c>
      <c r="N48" s="10" t="s">
        <v>33</v>
      </c>
      <c r="O48" s="10" t="s">
        <v>33</v>
      </c>
      <c r="P48" s="10" t="s">
        <v>33</v>
      </c>
      <c r="Q48" s="10" t="s">
        <v>33</v>
      </c>
      <c r="R48" s="10" t="s">
        <v>33</v>
      </c>
      <c r="S48" s="10" t="s">
        <v>33</v>
      </c>
      <c r="T48" s="10" t="s">
        <v>33</v>
      </c>
      <c r="U48" s="9" t="s">
        <v>37</v>
      </c>
      <c r="V48" s="9" t="s">
        <v>33</v>
      </c>
      <c r="W48" s="9" t="s">
        <v>33</v>
      </c>
      <c r="X48" s="108"/>
      <c r="Y48" s="11" t="s">
        <v>33</v>
      </c>
      <c r="Z48" s="12" t="s">
        <v>33</v>
      </c>
    </row>
    <row r="49" spans="1:26" x14ac:dyDescent="0.3">
      <c r="A49" s="110"/>
      <c r="B49" s="88"/>
      <c r="C49" s="88"/>
      <c r="D49" s="88"/>
      <c r="E49" s="88"/>
      <c r="F49" s="88"/>
      <c r="G49" s="88"/>
      <c r="H49" s="88"/>
      <c r="I49" s="88"/>
      <c r="J49" s="9" t="s">
        <v>38</v>
      </c>
      <c r="K49" s="10" t="s">
        <v>33</v>
      </c>
      <c r="L49" s="10" t="s">
        <v>33</v>
      </c>
      <c r="M49" s="10">
        <v>650</v>
      </c>
      <c r="N49" s="10" t="s">
        <v>33</v>
      </c>
      <c r="O49" s="10" t="s">
        <v>33</v>
      </c>
      <c r="P49" s="10" t="s">
        <v>33</v>
      </c>
      <c r="Q49" s="10" t="s">
        <v>33</v>
      </c>
      <c r="R49" s="10" t="s">
        <v>33</v>
      </c>
      <c r="S49" s="10" t="s">
        <v>33</v>
      </c>
      <c r="T49" s="10" t="s">
        <v>33</v>
      </c>
      <c r="U49" s="9" t="s">
        <v>34</v>
      </c>
      <c r="V49" s="88" t="s">
        <v>35</v>
      </c>
      <c r="W49" s="88"/>
      <c r="X49" s="108"/>
      <c r="Y49" s="34">
        <v>20</v>
      </c>
      <c r="Z49" s="35">
        <f>Y49*M49</f>
        <v>13000</v>
      </c>
    </row>
    <row r="50" spans="1:26" x14ac:dyDescent="0.3">
      <c r="A50" s="110"/>
      <c r="B50" s="88"/>
      <c r="C50" s="88"/>
      <c r="D50" s="88"/>
      <c r="E50" s="88"/>
      <c r="F50" s="88"/>
      <c r="G50" s="88"/>
      <c r="H50" s="88"/>
      <c r="I50" s="88"/>
      <c r="J50" s="9">
        <v>44501</v>
      </c>
      <c r="K50" s="10" t="s">
        <v>33</v>
      </c>
      <c r="L50" s="10" t="s">
        <v>33</v>
      </c>
      <c r="M50" s="13" t="s">
        <v>33</v>
      </c>
      <c r="N50" s="13" t="s">
        <v>33</v>
      </c>
      <c r="O50" s="13" t="s">
        <v>33</v>
      </c>
      <c r="P50" s="10" t="s">
        <v>33</v>
      </c>
      <c r="Q50" s="10" t="s">
        <v>33</v>
      </c>
      <c r="R50" s="10" t="s">
        <v>33</v>
      </c>
      <c r="S50" s="10" t="s">
        <v>33</v>
      </c>
      <c r="T50" s="10" t="s">
        <v>33</v>
      </c>
      <c r="U50" s="9" t="s">
        <v>33</v>
      </c>
      <c r="V50" s="9" t="s">
        <v>33</v>
      </c>
      <c r="W50" s="9" t="s">
        <v>33</v>
      </c>
      <c r="X50" s="108"/>
      <c r="Y50" s="11" t="s">
        <v>33</v>
      </c>
      <c r="Z50" s="12" t="s">
        <v>33</v>
      </c>
    </row>
    <row r="51" spans="1:26" x14ac:dyDescent="0.3">
      <c r="A51" s="110"/>
      <c r="B51" s="88"/>
      <c r="C51" s="88"/>
      <c r="D51" s="88"/>
      <c r="E51" s="88"/>
      <c r="F51" s="88"/>
      <c r="G51" s="88"/>
      <c r="H51" s="88"/>
      <c r="I51" s="88"/>
      <c r="J51" s="14">
        <v>20328</v>
      </c>
      <c r="K51" s="10" t="s">
        <v>33</v>
      </c>
      <c r="L51" s="10" t="s">
        <v>33</v>
      </c>
      <c r="M51" s="13" t="s">
        <v>33</v>
      </c>
      <c r="N51" s="13" t="s">
        <v>33</v>
      </c>
      <c r="O51" s="15">
        <v>315</v>
      </c>
      <c r="P51" s="10" t="s">
        <v>33</v>
      </c>
      <c r="Q51" s="10" t="s">
        <v>33</v>
      </c>
      <c r="R51" s="10" t="s">
        <v>33</v>
      </c>
      <c r="S51" s="10" t="s">
        <v>33</v>
      </c>
      <c r="T51" s="10" t="s">
        <v>33</v>
      </c>
      <c r="U51" s="9" t="s">
        <v>33</v>
      </c>
      <c r="V51" s="9" t="s">
        <v>33</v>
      </c>
      <c r="W51" s="9" t="s">
        <v>33</v>
      </c>
      <c r="X51" s="108"/>
      <c r="Y51" s="11">
        <v>1.8</v>
      </c>
      <c r="Z51" s="12">
        <f>Y51*O51</f>
        <v>567</v>
      </c>
    </row>
    <row r="52" spans="1:26" x14ac:dyDescent="0.3">
      <c r="A52" s="110"/>
      <c r="B52" s="88"/>
      <c r="C52" s="88"/>
      <c r="D52" s="88"/>
      <c r="E52" s="88"/>
      <c r="F52" s="88"/>
      <c r="G52" s="88"/>
      <c r="H52" s="88"/>
      <c r="I52" s="88"/>
      <c r="J52" s="14">
        <v>70202</v>
      </c>
      <c r="K52" s="10" t="s">
        <v>33</v>
      </c>
      <c r="L52" s="10" t="s">
        <v>33</v>
      </c>
      <c r="M52" s="10" t="s">
        <v>33</v>
      </c>
      <c r="N52" s="10" t="s">
        <v>33</v>
      </c>
      <c r="O52" s="10" t="s">
        <v>33</v>
      </c>
      <c r="P52" s="15">
        <v>240</v>
      </c>
      <c r="Q52" s="10" t="s">
        <v>33</v>
      </c>
      <c r="R52" s="10" t="s">
        <v>33</v>
      </c>
      <c r="S52" s="10" t="s">
        <v>33</v>
      </c>
      <c r="T52" s="10" t="s">
        <v>33</v>
      </c>
      <c r="U52" s="9" t="s">
        <v>33</v>
      </c>
      <c r="V52" s="9" t="s">
        <v>33</v>
      </c>
      <c r="W52" s="9" t="s">
        <v>33</v>
      </c>
      <c r="X52" s="108"/>
      <c r="Y52" s="11">
        <v>12</v>
      </c>
      <c r="Z52" s="12">
        <f>Y52*P52</f>
        <v>2880</v>
      </c>
    </row>
    <row r="53" spans="1:26" ht="15" thickBot="1" x14ac:dyDescent="0.35">
      <c r="A53" s="111"/>
      <c r="B53" s="106"/>
      <c r="C53" s="106"/>
      <c r="D53" s="106"/>
      <c r="E53" s="106"/>
      <c r="F53" s="106"/>
      <c r="G53" s="106"/>
      <c r="H53" s="106"/>
      <c r="I53" s="106"/>
      <c r="J53" s="16" t="s">
        <v>45</v>
      </c>
      <c r="K53" s="17" t="s">
        <v>33</v>
      </c>
      <c r="L53" s="17" t="s">
        <v>33</v>
      </c>
      <c r="M53" s="17" t="s">
        <v>33</v>
      </c>
      <c r="N53" s="17" t="s">
        <v>33</v>
      </c>
      <c r="O53" s="17" t="s">
        <v>33</v>
      </c>
      <c r="P53" s="17" t="s">
        <v>33</v>
      </c>
      <c r="Q53" s="19">
        <v>75</v>
      </c>
      <c r="R53" s="17" t="s">
        <v>33</v>
      </c>
      <c r="S53" s="17" t="s">
        <v>33</v>
      </c>
      <c r="T53" s="17" t="s">
        <v>33</v>
      </c>
      <c r="U53" s="20" t="s">
        <v>33</v>
      </c>
      <c r="V53" s="20" t="s">
        <v>33</v>
      </c>
      <c r="W53" s="20" t="s">
        <v>33</v>
      </c>
      <c r="X53" s="109"/>
      <c r="Y53" s="21">
        <v>15</v>
      </c>
      <c r="Z53" s="22">
        <f>Y53*Q53</f>
        <v>1125</v>
      </c>
    </row>
    <row r="54" spans="1:26" x14ac:dyDescent="0.3">
      <c r="A54" s="89">
        <f>A47+1</f>
        <v>9</v>
      </c>
      <c r="B54" s="83">
        <v>17103</v>
      </c>
      <c r="C54" s="83" t="s">
        <v>48</v>
      </c>
      <c r="D54" s="83">
        <v>0</v>
      </c>
      <c r="E54" s="83">
        <v>1.8</v>
      </c>
      <c r="F54" s="83">
        <f>E54-D54</f>
        <v>1.8</v>
      </c>
      <c r="G54" s="104">
        <v>6</v>
      </c>
      <c r="H54" s="83" t="s">
        <v>32</v>
      </c>
      <c r="I54" s="83" t="s">
        <v>41</v>
      </c>
      <c r="J54" s="23">
        <v>44005</v>
      </c>
      <c r="K54" s="24">
        <v>10700</v>
      </c>
      <c r="L54" s="24" t="s">
        <v>33</v>
      </c>
      <c r="M54" s="25" t="s">
        <v>33</v>
      </c>
      <c r="N54" s="25" t="s">
        <v>33</v>
      </c>
      <c r="O54" s="25" t="s">
        <v>33</v>
      </c>
      <c r="P54" s="25" t="s">
        <v>33</v>
      </c>
      <c r="Q54" s="25" t="s">
        <v>33</v>
      </c>
      <c r="R54" s="25" t="s">
        <v>33</v>
      </c>
      <c r="S54" s="24" t="s">
        <v>33</v>
      </c>
      <c r="T54" s="25" t="s">
        <v>33</v>
      </c>
      <c r="U54" s="23" t="s">
        <v>34</v>
      </c>
      <c r="V54" s="86" t="s">
        <v>35</v>
      </c>
      <c r="W54" s="87"/>
      <c r="X54" s="83" t="s">
        <v>42</v>
      </c>
      <c r="Y54" s="26">
        <v>8.26</v>
      </c>
      <c r="Z54" s="27">
        <f>Y54*K54</f>
        <v>88382</v>
      </c>
    </row>
    <row r="55" spans="1:26" x14ac:dyDescent="0.3">
      <c r="A55" s="90"/>
      <c r="B55" s="84"/>
      <c r="C55" s="84"/>
      <c r="D55" s="84"/>
      <c r="E55" s="84"/>
      <c r="F55" s="84"/>
      <c r="G55" s="102"/>
      <c r="H55" s="84"/>
      <c r="I55" s="84"/>
      <c r="J55" s="9">
        <v>43001</v>
      </c>
      <c r="K55" s="10" t="s">
        <v>33</v>
      </c>
      <c r="L55" s="10">
        <v>100</v>
      </c>
      <c r="M55" s="10" t="s">
        <v>33</v>
      </c>
      <c r="N55" s="10" t="s">
        <v>33</v>
      </c>
      <c r="O55" s="10" t="s">
        <v>33</v>
      </c>
      <c r="P55" s="10" t="s">
        <v>33</v>
      </c>
      <c r="Q55" s="10" t="s">
        <v>33</v>
      </c>
      <c r="R55" s="10" t="s">
        <v>33</v>
      </c>
      <c r="S55" s="10" t="s">
        <v>33</v>
      </c>
      <c r="T55" s="10" t="s">
        <v>33</v>
      </c>
      <c r="U55" s="9" t="s">
        <v>37</v>
      </c>
      <c r="V55" s="9" t="s">
        <v>33</v>
      </c>
      <c r="W55" s="9" t="s">
        <v>33</v>
      </c>
      <c r="X55" s="84"/>
      <c r="Y55" s="34">
        <v>95</v>
      </c>
      <c r="Z55" s="35">
        <f>Y55*L55</f>
        <v>9500</v>
      </c>
    </row>
    <row r="56" spans="1:26" x14ac:dyDescent="0.3">
      <c r="A56" s="90"/>
      <c r="B56" s="84"/>
      <c r="C56" s="84"/>
      <c r="D56" s="84"/>
      <c r="E56" s="84"/>
      <c r="F56" s="84"/>
      <c r="G56" s="102"/>
      <c r="H56" s="84"/>
      <c r="I56" s="84"/>
      <c r="J56" s="9" t="s">
        <v>38</v>
      </c>
      <c r="K56" s="10" t="s">
        <v>33</v>
      </c>
      <c r="L56" s="10" t="s">
        <v>33</v>
      </c>
      <c r="M56" s="10">
        <v>400</v>
      </c>
      <c r="N56" s="10" t="s">
        <v>33</v>
      </c>
      <c r="O56" s="10" t="s">
        <v>33</v>
      </c>
      <c r="P56" s="10" t="s">
        <v>33</v>
      </c>
      <c r="Q56" s="10" t="s">
        <v>33</v>
      </c>
      <c r="R56" s="24" t="s">
        <v>33</v>
      </c>
      <c r="S56" s="24" t="s">
        <v>33</v>
      </c>
      <c r="T56" s="24" t="s">
        <v>33</v>
      </c>
      <c r="U56" s="23" t="s">
        <v>34</v>
      </c>
      <c r="V56" s="86" t="s">
        <v>35</v>
      </c>
      <c r="W56" s="87"/>
      <c r="X56" s="84"/>
      <c r="Y56" s="34">
        <v>20</v>
      </c>
      <c r="Z56" s="35">
        <f>Y56*M56</f>
        <v>8000</v>
      </c>
    </row>
    <row r="57" spans="1:26" ht="15" thickBot="1" x14ac:dyDescent="0.35">
      <c r="A57" s="100"/>
      <c r="B57" s="96"/>
      <c r="C57" s="96"/>
      <c r="D57" s="96"/>
      <c r="E57" s="96"/>
      <c r="F57" s="96"/>
      <c r="G57" s="103"/>
      <c r="H57" s="96"/>
      <c r="I57" s="96"/>
      <c r="J57" s="20">
        <v>44501</v>
      </c>
      <c r="K57" s="17" t="s">
        <v>33</v>
      </c>
      <c r="L57" s="17" t="s">
        <v>33</v>
      </c>
      <c r="M57" s="18" t="s">
        <v>33</v>
      </c>
      <c r="N57" s="18">
        <v>10</v>
      </c>
      <c r="O57" s="18" t="s">
        <v>33</v>
      </c>
      <c r="P57" s="17" t="s">
        <v>33</v>
      </c>
      <c r="Q57" s="17" t="s">
        <v>33</v>
      </c>
      <c r="R57" s="17" t="s">
        <v>33</v>
      </c>
      <c r="S57" s="17" t="s">
        <v>33</v>
      </c>
      <c r="T57" s="17" t="s">
        <v>33</v>
      </c>
      <c r="U57" s="20" t="s">
        <v>33</v>
      </c>
      <c r="V57" s="20" t="s">
        <v>33</v>
      </c>
      <c r="W57" s="44" t="s">
        <v>33</v>
      </c>
      <c r="X57" s="96"/>
      <c r="Y57" s="45">
        <v>40</v>
      </c>
      <c r="Z57" s="46">
        <f>Y57*N57</f>
        <v>400</v>
      </c>
    </row>
    <row r="58" spans="1:26" x14ac:dyDescent="0.3">
      <c r="A58" s="89">
        <f>A54+1</f>
        <v>10</v>
      </c>
      <c r="B58" s="83">
        <v>15162</v>
      </c>
      <c r="C58" s="83" t="s">
        <v>49</v>
      </c>
      <c r="D58" s="83">
        <v>1.8260000000000001</v>
      </c>
      <c r="E58" s="83">
        <v>1.9</v>
      </c>
      <c r="F58" s="83">
        <f>E58-D58</f>
        <v>7.3999999999999844E-2</v>
      </c>
      <c r="G58" s="104">
        <v>7</v>
      </c>
      <c r="H58" s="83" t="s">
        <v>32</v>
      </c>
      <c r="I58" s="83" t="s">
        <v>41</v>
      </c>
      <c r="J58" s="23">
        <v>44005</v>
      </c>
      <c r="K58" s="24">
        <v>518</v>
      </c>
      <c r="L58" s="24" t="s">
        <v>33</v>
      </c>
      <c r="M58" s="25" t="s">
        <v>33</v>
      </c>
      <c r="N58" s="25" t="s">
        <v>33</v>
      </c>
      <c r="O58" s="25" t="s">
        <v>33</v>
      </c>
      <c r="P58" s="25" t="s">
        <v>33</v>
      </c>
      <c r="Q58" s="25" t="s">
        <v>33</v>
      </c>
      <c r="R58" s="25" t="s">
        <v>33</v>
      </c>
      <c r="S58" s="24" t="s">
        <v>33</v>
      </c>
      <c r="T58" s="25" t="s">
        <v>33</v>
      </c>
      <c r="U58" s="23" t="s">
        <v>34</v>
      </c>
      <c r="V58" s="86" t="s">
        <v>35</v>
      </c>
      <c r="W58" s="87"/>
      <c r="X58" s="83" t="s">
        <v>42</v>
      </c>
      <c r="Y58" s="26">
        <v>8.26</v>
      </c>
      <c r="Z58" s="27">
        <f>Y58*K58</f>
        <v>4278.68</v>
      </c>
    </row>
    <row r="59" spans="1:26" x14ac:dyDescent="0.3">
      <c r="A59" s="90"/>
      <c r="B59" s="84"/>
      <c r="C59" s="84"/>
      <c r="D59" s="84"/>
      <c r="E59" s="84"/>
      <c r="F59" s="84"/>
      <c r="G59" s="102"/>
      <c r="H59" s="84"/>
      <c r="I59" s="84"/>
      <c r="J59" s="9">
        <v>43001</v>
      </c>
      <c r="K59" s="10" t="s">
        <v>33</v>
      </c>
      <c r="L59" s="10" t="s">
        <v>33</v>
      </c>
      <c r="M59" s="10" t="s">
        <v>33</v>
      </c>
      <c r="N59" s="10" t="s">
        <v>33</v>
      </c>
      <c r="O59" s="10" t="s">
        <v>33</v>
      </c>
      <c r="P59" s="10" t="s">
        <v>33</v>
      </c>
      <c r="Q59" s="10" t="s">
        <v>33</v>
      </c>
      <c r="R59" s="10" t="s">
        <v>33</v>
      </c>
      <c r="S59" s="10" t="s">
        <v>33</v>
      </c>
      <c r="T59" s="10" t="s">
        <v>33</v>
      </c>
      <c r="U59" s="9" t="s">
        <v>37</v>
      </c>
      <c r="V59" s="9" t="s">
        <v>33</v>
      </c>
      <c r="W59" s="9" t="s">
        <v>33</v>
      </c>
      <c r="X59" s="84"/>
      <c r="Y59" s="11" t="s">
        <v>33</v>
      </c>
      <c r="Z59" s="12" t="s">
        <v>33</v>
      </c>
    </row>
    <row r="60" spans="1:26" x14ac:dyDescent="0.3">
      <c r="A60" s="90"/>
      <c r="B60" s="84"/>
      <c r="C60" s="84"/>
      <c r="D60" s="84"/>
      <c r="E60" s="84"/>
      <c r="F60" s="84"/>
      <c r="G60" s="102"/>
      <c r="H60" s="84"/>
      <c r="I60" s="84"/>
      <c r="J60" s="9" t="s">
        <v>38</v>
      </c>
      <c r="K60" s="10" t="s">
        <v>33</v>
      </c>
      <c r="L60" s="10" t="s">
        <v>33</v>
      </c>
      <c r="M60" s="10">
        <v>509</v>
      </c>
      <c r="N60" s="10" t="s">
        <v>33</v>
      </c>
      <c r="O60" s="10" t="s">
        <v>33</v>
      </c>
      <c r="P60" s="10" t="s">
        <v>33</v>
      </c>
      <c r="Q60" s="10" t="s">
        <v>33</v>
      </c>
      <c r="R60" s="24" t="s">
        <v>33</v>
      </c>
      <c r="S60" s="24" t="s">
        <v>33</v>
      </c>
      <c r="T60" s="24" t="s">
        <v>33</v>
      </c>
      <c r="U60" s="23" t="s">
        <v>34</v>
      </c>
      <c r="V60" s="86" t="s">
        <v>35</v>
      </c>
      <c r="W60" s="87"/>
      <c r="X60" s="84"/>
      <c r="Y60" s="11">
        <v>20</v>
      </c>
      <c r="Z60" s="35">
        <f>Y60*M60</f>
        <v>10180</v>
      </c>
    </row>
    <row r="61" spans="1:26" ht="15" thickBot="1" x14ac:dyDescent="0.35">
      <c r="A61" s="100"/>
      <c r="B61" s="96"/>
      <c r="C61" s="96"/>
      <c r="D61" s="96"/>
      <c r="E61" s="96"/>
      <c r="F61" s="96"/>
      <c r="G61" s="103"/>
      <c r="H61" s="96"/>
      <c r="I61" s="96"/>
      <c r="J61" s="20">
        <v>44501</v>
      </c>
      <c r="K61" s="17" t="s">
        <v>33</v>
      </c>
      <c r="L61" s="17" t="s">
        <v>33</v>
      </c>
      <c r="M61" s="18" t="s">
        <v>33</v>
      </c>
      <c r="N61" s="18" t="s">
        <v>33</v>
      </c>
      <c r="O61" s="18" t="s">
        <v>33</v>
      </c>
      <c r="P61" s="17" t="s">
        <v>33</v>
      </c>
      <c r="Q61" s="17" t="s">
        <v>33</v>
      </c>
      <c r="R61" s="17" t="s">
        <v>33</v>
      </c>
      <c r="S61" s="17" t="s">
        <v>33</v>
      </c>
      <c r="T61" s="17" t="s">
        <v>33</v>
      </c>
      <c r="U61" s="20" t="s">
        <v>33</v>
      </c>
      <c r="V61" s="20" t="s">
        <v>33</v>
      </c>
      <c r="W61" s="44" t="s">
        <v>33</v>
      </c>
      <c r="X61" s="96"/>
      <c r="Y61" s="21" t="s">
        <v>33</v>
      </c>
      <c r="Z61" s="22" t="s">
        <v>33</v>
      </c>
    </row>
    <row r="62" spans="1:26" x14ac:dyDescent="0.3">
      <c r="A62" s="99">
        <f>A58+1</f>
        <v>11</v>
      </c>
      <c r="B62" s="95">
        <v>17125</v>
      </c>
      <c r="C62" s="95" t="s">
        <v>50</v>
      </c>
      <c r="D62" s="95">
        <v>0</v>
      </c>
      <c r="E62" s="95">
        <v>1.675</v>
      </c>
      <c r="F62" s="95">
        <f>E62-D62</f>
        <v>1.675</v>
      </c>
      <c r="G62" s="101">
        <v>6</v>
      </c>
      <c r="H62" s="95" t="s">
        <v>32</v>
      </c>
      <c r="I62" s="95" t="s">
        <v>41</v>
      </c>
      <c r="J62" s="4">
        <v>44005</v>
      </c>
      <c r="K62" s="5">
        <v>9700</v>
      </c>
      <c r="L62" s="5" t="s">
        <v>33</v>
      </c>
      <c r="M62" s="6" t="s">
        <v>33</v>
      </c>
      <c r="N62" s="6" t="s">
        <v>33</v>
      </c>
      <c r="O62" s="6" t="s">
        <v>33</v>
      </c>
      <c r="P62" s="6" t="s">
        <v>33</v>
      </c>
      <c r="Q62" s="6" t="s">
        <v>33</v>
      </c>
      <c r="R62" s="6" t="s">
        <v>33</v>
      </c>
      <c r="S62" s="5" t="s">
        <v>33</v>
      </c>
      <c r="T62" s="6" t="s">
        <v>33</v>
      </c>
      <c r="U62" s="4" t="s">
        <v>34</v>
      </c>
      <c r="V62" s="97" t="s">
        <v>35</v>
      </c>
      <c r="W62" s="98"/>
      <c r="X62" s="95" t="s">
        <v>42</v>
      </c>
      <c r="Y62" s="7">
        <v>8.26</v>
      </c>
      <c r="Z62" s="8">
        <f>Y62*K62</f>
        <v>80122</v>
      </c>
    </row>
    <row r="63" spans="1:26" x14ac:dyDescent="0.3">
      <c r="A63" s="90"/>
      <c r="B63" s="84"/>
      <c r="C63" s="84"/>
      <c r="D63" s="84"/>
      <c r="E63" s="84"/>
      <c r="F63" s="84"/>
      <c r="G63" s="102"/>
      <c r="H63" s="84"/>
      <c r="I63" s="84"/>
      <c r="J63" s="9">
        <v>43001</v>
      </c>
      <c r="K63" s="10" t="s">
        <v>33</v>
      </c>
      <c r="L63" s="10">
        <v>100</v>
      </c>
      <c r="M63" s="10" t="s">
        <v>33</v>
      </c>
      <c r="N63" s="10" t="s">
        <v>33</v>
      </c>
      <c r="O63" s="10" t="s">
        <v>33</v>
      </c>
      <c r="P63" s="10" t="s">
        <v>33</v>
      </c>
      <c r="Q63" s="10" t="s">
        <v>33</v>
      </c>
      <c r="R63" s="10" t="s">
        <v>33</v>
      </c>
      <c r="S63" s="10" t="s">
        <v>33</v>
      </c>
      <c r="T63" s="10" t="s">
        <v>33</v>
      </c>
      <c r="U63" s="9" t="s">
        <v>37</v>
      </c>
      <c r="V63" s="9" t="s">
        <v>33</v>
      </c>
      <c r="W63" s="9" t="s">
        <v>33</v>
      </c>
      <c r="X63" s="84"/>
      <c r="Y63" s="34">
        <v>95</v>
      </c>
      <c r="Z63" s="35">
        <f>Y63*L63</f>
        <v>9500</v>
      </c>
    </row>
    <row r="64" spans="1:26" x14ac:dyDescent="0.3">
      <c r="A64" s="90"/>
      <c r="B64" s="84"/>
      <c r="C64" s="84"/>
      <c r="D64" s="84"/>
      <c r="E64" s="84"/>
      <c r="F64" s="84"/>
      <c r="G64" s="102"/>
      <c r="H64" s="84"/>
      <c r="I64" s="84"/>
      <c r="J64" s="9" t="s">
        <v>38</v>
      </c>
      <c r="K64" s="10" t="s">
        <v>33</v>
      </c>
      <c r="L64" s="10" t="s">
        <v>33</v>
      </c>
      <c r="M64" s="10">
        <v>500</v>
      </c>
      <c r="N64" s="10" t="s">
        <v>33</v>
      </c>
      <c r="O64" s="10" t="s">
        <v>33</v>
      </c>
      <c r="P64" s="10" t="s">
        <v>33</v>
      </c>
      <c r="Q64" s="10" t="s">
        <v>33</v>
      </c>
      <c r="R64" s="24" t="s">
        <v>33</v>
      </c>
      <c r="S64" s="24" t="s">
        <v>33</v>
      </c>
      <c r="T64" s="24" t="s">
        <v>33</v>
      </c>
      <c r="U64" s="23" t="s">
        <v>34</v>
      </c>
      <c r="V64" s="86" t="s">
        <v>35</v>
      </c>
      <c r="W64" s="87"/>
      <c r="X64" s="84"/>
      <c r="Y64" s="34">
        <v>20</v>
      </c>
      <c r="Z64" s="35">
        <f>Y64*M64</f>
        <v>10000</v>
      </c>
    </row>
    <row r="65" spans="1:26" ht="15" thickBot="1" x14ac:dyDescent="0.35">
      <c r="A65" s="100"/>
      <c r="B65" s="96"/>
      <c r="C65" s="96"/>
      <c r="D65" s="96"/>
      <c r="E65" s="96"/>
      <c r="F65" s="96"/>
      <c r="G65" s="103"/>
      <c r="H65" s="96"/>
      <c r="I65" s="96"/>
      <c r="J65" s="20">
        <v>44501</v>
      </c>
      <c r="K65" s="17" t="s">
        <v>33</v>
      </c>
      <c r="L65" s="17" t="s">
        <v>33</v>
      </c>
      <c r="M65" s="18" t="s">
        <v>33</v>
      </c>
      <c r="N65" s="18">
        <v>10</v>
      </c>
      <c r="O65" s="18" t="s">
        <v>33</v>
      </c>
      <c r="P65" s="17" t="s">
        <v>33</v>
      </c>
      <c r="Q65" s="17" t="s">
        <v>33</v>
      </c>
      <c r="R65" s="17" t="s">
        <v>33</v>
      </c>
      <c r="S65" s="17" t="s">
        <v>33</v>
      </c>
      <c r="T65" s="17" t="s">
        <v>33</v>
      </c>
      <c r="U65" s="20" t="s">
        <v>33</v>
      </c>
      <c r="V65" s="20" t="s">
        <v>33</v>
      </c>
      <c r="W65" s="44" t="s">
        <v>33</v>
      </c>
      <c r="X65" s="96"/>
      <c r="Y65" s="45">
        <v>40</v>
      </c>
      <c r="Z65" s="46">
        <f>Y65*N65</f>
        <v>400</v>
      </c>
    </row>
    <row r="66" spans="1:26" x14ac:dyDescent="0.3">
      <c r="A66" s="99">
        <f>A62+1</f>
        <v>12</v>
      </c>
      <c r="B66" s="95">
        <v>17142</v>
      </c>
      <c r="C66" s="95" t="s">
        <v>51</v>
      </c>
      <c r="D66" s="95">
        <v>6</v>
      </c>
      <c r="E66" s="95">
        <v>14.545999999999999</v>
      </c>
      <c r="F66" s="95">
        <f>E66-D66</f>
        <v>8.5459999999999994</v>
      </c>
      <c r="G66" s="101">
        <v>7.5</v>
      </c>
      <c r="H66" s="95" t="s">
        <v>41</v>
      </c>
      <c r="I66" s="95" t="s">
        <v>41</v>
      </c>
      <c r="J66" s="4">
        <v>44005</v>
      </c>
      <c r="K66" s="5">
        <v>66450</v>
      </c>
      <c r="L66" s="5" t="s">
        <v>33</v>
      </c>
      <c r="M66" s="6" t="s">
        <v>33</v>
      </c>
      <c r="N66" s="6" t="s">
        <v>33</v>
      </c>
      <c r="O66" s="6" t="s">
        <v>33</v>
      </c>
      <c r="P66" s="6" t="s">
        <v>33</v>
      </c>
      <c r="Q66" s="6" t="s">
        <v>33</v>
      </c>
      <c r="R66" s="6" t="s">
        <v>33</v>
      </c>
      <c r="S66" s="5" t="s">
        <v>33</v>
      </c>
      <c r="T66" s="6" t="s">
        <v>33</v>
      </c>
      <c r="U66" s="4" t="s">
        <v>34</v>
      </c>
      <c r="V66" s="97" t="s">
        <v>35</v>
      </c>
      <c r="W66" s="98"/>
      <c r="X66" s="95" t="s">
        <v>42</v>
      </c>
      <c r="Y66" s="7">
        <v>5.8</v>
      </c>
      <c r="Z66" s="8">
        <f>Y66*K66</f>
        <v>385410</v>
      </c>
    </row>
    <row r="67" spans="1:26" x14ac:dyDescent="0.3">
      <c r="A67" s="90"/>
      <c r="B67" s="84"/>
      <c r="C67" s="84"/>
      <c r="D67" s="84"/>
      <c r="E67" s="84"/>
      <c r="F67" s="84"/>
      <c r="G67" s="102"/>
      <c r="H67" s="84"/>
      <c r="I67" s="84"/>
      <c r="J67" s="9">
        <v>43001</v>
      </c>
      <c r="K67" s="10" t="s">
        <v>33</v>
      </c>
      <c r="L67" s="10" t="s">
        <v>33</v>
      </c>
      <c r="M67" s="10" t="s">
        <v>33</v>
      </c>
      <c r="N67" s="10" t="s">
        <v>33</v>
      </c>
      <c r="O67" s="10" t="s">
        <v>33</v>
      </c>
      <c r="P67" s="10" t="s">
        <v>33</v>
      </c>
      <c r="Q67" s="10" t="s">
        <v>33</v>
      </c>
      <c r="R67" s="10" t="s">
        <v>33</v>
      </c>
      <c r="S67" s="10" t="s">
        <v>33</v>
      </c>
      <c r="T67" s="10" t="s">
        <v>33</v>
      </c>
      <c r="U67" s="9" t="s">
        <v>37</v>
      </c>
      <c r="V67" s="9" t="s">
        <v>33</v>
      </c>
      <c r="W67" s="9" t="s">
        <v>33</v>
      </c>
      <c r="X67" s="84"/>
      <c r="Y67" s="11" t="s">
        <v>33</v>
      </c>
      <c r="Z67" s="12" t="s">
        <v>33</v>
      </c>
    </row>
    <row r="68" spans="1:26" x14ac:dyDescent="0.3">
      <c r="A68" s="90"/>
      <c r="B68" s="84"/>
      <c r="C68" s="84"/>
      <c r="D68" s="84"/>
      <c r="E68" s="84"/>
      <c r="F68" s="84"/>
      <c r="G68" s="102"/>
      <c r="H68" s="84"/>
      <c r="I68" s="84"/>
      <c r="J68" s="9" t="s">
        <v>38</v>
      </c>
      <c r="K68" s="10" t="s">
        <v>33</v>
      </c>
      <c r="L68" s="10" t="s">
        <v>33</v>
      </c>
      <c r="M68" s="10">
        <v>250</v>
      </c>
      <c r="N68" s="10" t="s">
        <v>33</v>
      </c>
      <c r="O68" s="10" t="s">
        <v>33</v>
      </c>
      <c r="P68" s="10" t="s">
        <v>33</v>
      </c>
      <c r="Q68" s="10" t="s">
        <v>33</v>
      </c>
      <c r="R68" s="24" t="s">
        <v>33</v>
      </c>
      <c r="S68" s="24" t="s">
        <v>33</v>
      </c>
      <c r="T68" s="24" t="s">
        <v>33</v>
      </c>
      <c r="U68" s="23" t="s">
        <v>34</v>
      </c>
      <c r="V68" s="86" t="s">
        <v>35</v>
      </c>
      <c r="W68" s="87"/>
      <c r="X68" s="84"/>
      <c r="Y68" s="34">
        <v>20</v>
      </c>
      <c r="Z68" s="35">
        <f>Y68*M68</f>
        <v>5000</v>
      </c>
    </row>
    <row r="69" spans="1:26" ht="15" thickBot="1" x14ac:dyDescent="0.35">
      <c r="A69" s="100"/>
      <c r="B69" s="96"/>
      <c r="C69" s="96"/>
      <c r="D69" s="96"/>
      <c r="E69" s="96"/>
      <c r="F69" s="96"/>
      <c r="G69" s="103"/>
      <c r="H69" s="96"/>
      <c r="I69" s="96"/>
      <c r="J69" s="20">
        <v>44501</v>
      </c>
      <c r="K69" s="17" t="s">
        <v>33</v>
      </c>
      <c r="L69" s="17" t="s">
        <v>33</v>
      </c>
      <c r="M69" s="18" t="s">
        <v>33</v>
      </c>
      <c r="N69" s="18" t="s">
        <v>33</v>
      </c>
      <c r="O69" s="18" t="s">
        <v>33</v>
      </c>
      <c r="P69" s="17" t="s">
        <v>33</v>
      </c>
      <c r="Q69" s="17" t="s">
        <v>33</v>
      </c>
      <c r="R69" s="17" t="s">
        <v>33</v>
      </c>
      <c r="S69" s="17" t="s">
        <v>33</v>
      </c>
      <c r="T69" s="17" t="s">
        <v>33</v>
      </c>
      <c r="U69" s="20" t="s">
        <v>33</v>
      </c>
      <c r="V69" s="20" t="s">
        <v>33</v>
      </c>
      <c r="W69" s="44" t="s">
        <v>33</v>
      </c>
      <c r="X69" s="96"/>
      <c r="Y69" s="11" t="s">
        <v>33</v>
      </c>
      <c r="Z69" s="12" t="s">
        <v>33</v>
      </c>
    </row>
    <row r="70" spans="1:26" x14ac:dyDescent="0.3">
      <c r="A70" s="99">
        <f>A66+1</f>
        <v>13</v>
      </c>
      <c r="B70" s="95">
        <v>17163</v>
      </c>
      <c r="C70" s="95" t="s">
        <v>52</v>
      </c>
      <c r="D70" s="95">
        <v>0</v>
      </c>
      <c r="E70" s="95">
        <v>1</v>
      </c>
      <c r="F70" s="95">
        <f>E70-D70</f>
        <v>1</v>
      </c>
      <c r="G70" s="101">
        <v>6.5</v>
      </c>
      <c r="H70" s="95" t="s">
        <v>32</v>
      </c>
      <c r="I70" s="95" t="s">
        <v>41</v>
      </c>
      <c r="J70" s="4">
        <v>44005</v>
      </c>
      <c r="K70" s="5">
        <v>6550</v>
      </c>
      <c r="L70" s="5" t="s">
        <v>33</v>
      </c>
      <c r="M70" s="6" t="s">
        <v>33</v>
      </c>
      <c r="N70" s="6" t="s">
        <v>33</v>
      </c>
      <c r="O70" s="6" t="s">
        <v>33</v>
      </c>
      <c r="P70" s="6" t="s">
        <v>33</v>
      </c>
      <c r="Q70" s="6" t="s">
        <v>33</v>
      </c>
      <c r="R70" s="6" t="s">
        <v>33</v>
      </c>
      <c r="S70" s="5" t="s">
        <v>33</v>
      </c>
      <c r="T70" s="6" t="s">
        <v>33</v>
      </c>
      <c r="U70" s="4" t="s">
        <v>34</v>
      </c>
      <c r="V70" s="97" t="s">
        <v>35</v>
      </c>
      <c r="W70" s="98"/>
      <c r="X70" s="95" t="s">
        <v>36</v>
      </c>
      <c r="Y70" s="7">
        <v>8.26</v>
      </c>
      <c r="Z70" s="8">
        <f>Y70*K70</f>
        <v>54103</v>
      </c>
    </row>
    <row r="71" spans="1:26" x14ac:dyDescent="0.3">
      <c r="A71" s="90"/>
      <c r="B71" s="84"/>
      <c r="C71" s="84"/>
      <c r="D71" s="84"/>
      <c r="E71" s="84"/>
      <c r="F71" s="84"/>
      <c r="G71" s="102"/>
      <c r="H71" s="84"/>
      <c r="I71" s="84"/>
      <c r="J71" s="9">
        <v>43001</v>
      </c>
      <c r="K71" s="10" t="s">
        <v>33</v>
      </c>
      <c r="L71" s="10">
        <v>100</v>
      </c>
      <c r="M71" s="10" t="s">
        <v>33</v>
      </c>
      <c r="N71" s="10" t="s">
        <v>33</v>
      </c>
      <c r="O71" s="10" t="s">
        <v>33</v>
      </c>
      <c r="P71" s="10" t="s">
        <v>33</v>
      </c>
      <c r="Q71" s="10" t="s">
        <v>33</v>
      </c>
      <c r="R71" s="10" t="s">
        <v>33</v>
      </c>
      <c r="S71" s="10" t="s">
        <v>33</v>
      </c>
      <c r="T71" s="10" t="s">
        <v>33</v>
      </c>
      <c r="U71" s="9" t="s">
        <v>37</v>
      </c>
      <c r="V71" s="9" t="s">
        <v>33</v>
      </c>
      <c r="W71" s="9" t="s">
        <v>33</v>
      </c>
      <c r="X71" s="84"/>
      <c r="Y71" s="34">
        <v>95</v>
      </c>
      <c r="Z71" s="35">
        <f>Y71*L71</f>
        <v>9500</v>
      </c>
    </row>
    <row r="72" spans="1:26" x14ac:dyDescent="0.3">
      <c r="A72" s="90"/>
      <c r="B72" s="84"/>
      <c r="C72" s="84"/>
      <c r="D72" s="84"/>
      <c r="E72" s="84"/>
      <c r="F72" s="84"/>
      <c r="G72" s="102"/>
      <c r="H72" s="84"/>
      <c r="I72" s="84"/>
      <c r="J72" s="9" t="s">
        <v>38</v>
      </c>
      <c r="K72" s="10" t="s">
        <v>33</v>
      </c>
      <c r="L72" s="10" t="s">
        <v>33</v>
      </c>
      <c r="M72" s="10">
        <v>325</v>
      </c>
      <c r="N72" s="10" t="s">
        <v>33</v>
      </c>
      <c r="O72" s="10" t="s">
        <v>33</v>
      </c>
      <c r="P72" s="10" t="s">
        <v>33</v>
      </c>
      <c r="Q72" s="10" t="s">
        <v>33</v>
      </c>
      <c r="R72" s="24" t="s">
        <v>33</v>
      </c>
      <c r="S72" s="24" t="s">
        <v>33</v>
      </c>
      <c r="T72" s="24" t="s">
        <v>33</v>
      </c>
      <c r="U72" s="23" t="s">
        <v>34</v>
      </c>
      <c r="V72" s="86" t="s">
        <v>35</v>
      </c>
      <c r="W72" s="87"/>
      <c r="X72" s="84"/>
      <c r="Y72" s="34">
        <v>20</v>
      </c>
      <c r="Z72" s="35">
        <f>Y72*M72</f>
        <v>6500</v>
      </c>
    </row>
    <row r="73" spans="1:26" ht="15" thickBot="1" x14ac:dyDescent="0.35">
      <c r="A73" s="100"/>
      <c r="B73" s="96"/>
      <c r="C73" s="96"/>
      <c r="D73" s="96"/>
      <c r="E73" s="96"/>
      <c r="F73" s="96"/>
      <c r="G73" s="103"/>
      <c r="H73" s="96"/>
      <c r="I73" s="96"/>
      <c r="J73" s="20">
        <v>44501</v>
      </c>
      <c r="K73" s="17" t="s">
        <v>33</v>
      </c>
      <c r="L73" s="17" t="s">
        <v>33</v>
      </c>
      <c r="M73" s="18" t="s">
        <v>33</v>
      </c>
      <c r="N73" s="18">
        <v>10</v>
      </c>
      <c r="O73" s="18" t="s">
        <v>33</v>
      </c>
      <c r="P73" s="17" t="s">
        <v>33</v>
      </c>
      <c r="Q73" s="17" t="s">
        <v>33</v>
      </c>
      <c r="R73" s="17" t="s">
        <v>33</v>
      </c>
      <c r="S73" s="17" t="s">
        <v>33</v>
      </c>
      <c r="T73" s="17" t="s">
        <v>33</v>
      </c>
      <c r="U73" s="20" t="s">
        <v>33</v>
      </c>
      <c r="V73" s="20" t="s">
        <v>33</v>
      </c>
      <c r="W73" s="44" t="s">
        <v>33</v>
      </c>
      <c r="X73" s="96"/>
      <c r="Y73" s="45">
        <v>40</v>
      </c>
      <c r="Z73" s="46">
        <f>Y73*N73</f>
        <v>400</v>
      </c>
    </row>
    <row r="74" spans="1:26" x14ac:dyDescent="0.3">
      <c r="A74" s="99">
        <f>A70+1</f>
        <v>14</v>
      </c>
      <c r="B74" s="95">
        <v>17176</v>
      </c>
      <c r="C74" s="95" t="s">
        <v>53</v>
      </c>
      <c r="D74" s="95">
        <v>6.0250000000000004</v>
      </c>
      <c r="E74" s="95">
        <v>7.48</v>
      </c>
      <c r="F74" s="95">
        <f>E74-D74</f>
        <v>1.4550000000000001</v>
      </c>
      <c r="G74" s="101">
        <v>6.2</v>
      </c>
      <c r="H74" s="95" t="s">
        <v>32</v>
      </c>
      <c r="I74" s="95" t="s">
        <v>41</v>
      </c>
      <c r="J74" s="4">
        <v>44005</v>
      </c>
      <c r="K74" s="5">
        <v>9100</v>
      </c>
      <c r="L74" s="5" t="s">
        <v>33</v>
      </c>
      <c r="M74" s="6" t="s">
        <v>33</v>
      </c>
      <c r="N74" s="6" t="s">
        <v>33</v>
      </c>
      <c r="O74" s="6" t="s">
        <v>33</v>
      </c>
      <c r="P74" s="6" t="s">
        <v>33</v>
      </c>
      <c r="Q74" s="6" t="s">
        <v>33</v>
      </c>
      <c r="R74" s="6" t="s">
        <v>33</v>
      </c>
      <c r="S74" s="5" t="s">
        <v>33</v>
      </c>
      <c r="T74" s="6" t="s">
        <v>33</v>
      </c>
      <c r="U74" s="4" t="s">
        <v>34</v>
      </c>
      <c r="V74" s="97" t="s">
        <v>35</v>
      </c>
      <c r="W74" s="98"/>
      <c r="X74" s="95" t="s">
        <v>42</v>
      </c>
      <c r="Y74" s="7">
        <v>8.26</v>
      </c>
      <c r="Z74" s="8">
        <f>Y74*K74</f>
        <v>75166</v>
      </c>
    </row>
    <row r="75" spans="1:26" x14ac:dyDescent="0.3">
      <c r="A75" s="90"/>
      <c r="B75" s="84"/>
      <c r="C75" s="84"/>
      <c r="D75" s="84"/>
      <c r="E75" s="84"/>
      <c r="F75" s="84"/>
      <c r="G75" s="102"/>
      <c r="H75" s="84"/>
      <c r="I75" s="84"/>
      <c r="J75" s="9">
        <v>43001</v>
      </c>
      <c r="K75" s="10" t="s">
        <v>33</v>
      </c>
      <c r="L75" s="10" t="s">
        <v>33</v>
      </c>
      <c r="M75" s="10" t="s">
        <v>33</v>
      </c>
      <c r="N75" s="10" t="s">
        <v>33</v>
      </c>
      <c r="O75" s="10" t="s">
        <v>33</v>
      </c>
      <c r="P75" s="10" t="s">
        <v>33</v>
      </c>
      <c r="Q75" s="10" t="s">
        <v>33</v>
      </c>
      <c r="R75" s="10" t="s">
        <v>33</v>
      </c>
      <c r="S75" s="10" t="s">
        <v>33</v>
      </c>
      <c r="T75" s="10" t="s">
        <v>33</v>
      </c>
      <c r="U75" s="9" t="s">
        <v>37</v>
      </c>
      <c r="V75" s="9" t="s">
        <v>33</v>
      </c>
      <c r="W75" s="9" t="s">
        <v>33</v>
      </c>
      <c r="X75" s="84"/>
      <c r="Y75" s="11" t="s">
        <v>33</v>
      </c>
      <c r="Z75" s="12" t="s">
        <v>33</v>
      </c>
    </row>
    <row r="76" spans="1:26" x14ac:dyDescent="0.3">
      <c r="A76" s="90"/>
      <c r="B76" s="84"/>
      <c r="C76" s="84"/>
      <c r="D76" s="84"/>
      <c r="E76" s="84"/>
      <c r="F76" s="84"/>
      <c r="G76" s="102"/>
      <c r="H76" s="84"/>
      <c r="I76" s="84"/>
      <c r="J76" s="9" t="s">
        <v>38</v>
      </c>
      <c r="K76" s="10" t="s">
        <v>33</v>
      </c>
      <c r="L76" s="10" t="s">
        <v>33</v>
      </c>
      <c r="M76" s="10">
        <v>600</v>
      </c>
      <c r="N76" s="10" t="s">
        <v>33</v>
      </c>
      <c r="O76" s="10" t="s">
        <v>33</v>
      </c>
      <c r="P76" s="10" t="s">
        <v>33</v>
      </c>
      <c r="Q76" s="10" t="s">
        <v>33</v>
      </c>
      <c r="R76" s="24" t="s">
        <v>33</v>
      </c>
      <c r="S76" s="24" t="s">
        <v>33</v>
      </c>
      <c r="T76" s="24" t="s">
        <v>33</v>
      </c>
      <c r="U76" s="23" t="s">
        <v>34</v>
      </c>
      <c r="V76" s="86" t="s">
        <v>35</v>
      </c>
      <c r="W76" s="87"/>
      <c r="X76" s="84"/>
      <c r="Y76" s="34">
        <v>20</v>
      </c>
      <c r="Z76" s="35">
        <f>Y76*M76</f>
        <v>12000</v>
      </c>
    </row>
    <row r="77" spans="1:26" ht="15" thickBot="1" x14ac:dyDescent="0.35">
      <c r="A77" s="100"/>
      <c r="B77" s="96"/>
      <c r="C77" s="96"/>
      <c r="D77" s="96"/>
      <c r="E77" s="96"/>
      <c r="F77" s="96"/>
      <c r="G77" s="103"/>
      <c r="H77" s="96"/>
      <c r="I77" s="96"/>
      <c r="J77" s="20">
        <v>44501</v>
      </c>
      <c r="K77" s="17" t="s">
        <v>33</v>
      </c>
      <c r="L77" s="17" t="s">
        <v>33</v>
      </c>
      <c r="M77" s="18" t="s">
        <v>33</v>
      </c>
      <c r="N77" s="18" t="s">
        <v>33</v>
      </c>
      <c r="O77" s="18" t="s">
        <v>33</v>
      </c>
      <c r="P77" s="17" t="s">
        <v>33</v>
      </c>
      <c r="Q77" s="17" t="s">
        <v>33</v>
      </c>
      <c r="R77" s="17" t="s">
        <v>33</v>
      </c>
      <c r="S77" s="17" t="s">
        <v>33</v>
      </c>
      <c r="T77" s="17" t="s">
        <v>33</v>
      </c>
      <c r="U77" s="20" t="s">
        <v>33</v>
      </c>
      <c r="V77" s="20" t="s">
        <v>33</v>
      </c>
      <c r="W77" s="44" t="s">
        <v>33</v>
      </c>
      <c r="X77" s="96"/>
      <c r="Y77" s="11" t="s">
        <v>33</v>
      </c>
      <c r="Z77" s="12" t="s">
        <v>33</v>
      </c>
    </row>
    <row r="78" spans="1:26" x14ac:dyDescent="0.3">
      <c r="A78" s="99">
        <f>A74+1</f>
        <v>15</v>
      </c>
      <c r="B78" s="95">
        <v>17177</v>
      </c>
      <c r="C78" s="95" t="s">
        <v>54</v>
      </c>
      <c r="D78" s="95">
        <v>27.087</v>
      </c>
      <c r="E78" s="95">
        <v>31.63</v>
      </c>
      <c r="F78" s="95">
        <f>E78-D78</f>
        <v>4.5429999999999993</v>
      </c>
      <c r="G78" s="101">
        <v>5.6</v>
      </c>
      <c r="H78" s="95" t="s">
        <v>32</v>
      </c>
      <c r="I78" s="95" t="s">
        <v>32</v>
      </c>
      <c r="J78" s="4">
        <v>44005</v>
      </c>
      <c r="K78" s="5">
        <v>24320</v>
      </c>
      <c r="L78" s="5" t="s">
        <v>33</v>
      </c>
      <c r="M78" s="6" t="s">
        <v>33</v>
      </c>
      <c r="N78" s="6" t="s">
        <v>33</v>
      </c>
      <c r="O78" s="6" t="s">
        <v>33</v>
      </c>
      <c r="P78" s="6" t="s">
        <v>33</v>
      </c>
      <c r="Q78" s="6" t="s">
        <v>33</v>
      </c>
      <c r="R78" s="6" t="s">
        <v>33</v>
      </c>
      <c r="S78" s="5" t="s">
        <v>33</v>
      </c>
      <c r="T78" s="6" t="s">
        <v>33</v>
      </c>
      <c r="U78" s="4" t="s">
        <v>34</v>
      </c>
      <c r="V78" s="97" t="s">
        <v>35</v>
      </c>
      <c r="W78" s="98"/>
      <c r="X78" s="95" t="s">
        <v>55</v>
      </c>
      <c r="Y78" s="7">
        <v>5.8</v>
      </c>
      <c r="Z78" s="8">
        <f>Y78*K78</f>
        <v>141056</v>
      </c>
    </row>
    <row r="79" spans="1:26" x14ac:dyDescent="0.3">
      <c r="A79" s="90"/>
      <c r="B79" s="84"/>
      <c r="C79" s="84"/>
      <c r="D79" s="84"/>
      <c r="E79" s="84"/>
      <c r="F79" s="84"/>
      <c r="G79" s="102"/>
      <c r="H79" s="84"/>
      <c r="I79" s="84"/>
      <c r="J79" s="9">
        <v>43001</v>
      </c>
      <c r="K79" s="10" t="s">
        <v>33</v>
      </c>
      <c r="L79" s="10">
        <v>192</v>
      </c>
      <c r="M79" s="10" t="s">
        <v>33</v>
      </c>
      <c r="N79" s="10" t="s">
        <v>33</v>
      </c>
      <c r="O79" s="10" t="s">
        <v>33</v>
      </c>
      <c r="P79" s="10" t="s">
        <v>33</v>
      </c>
      <c r="Q79" s="10" t="s">
        <v>33</v>
      </c>
      <c r="R79" s="10" t="s">
        <v>33</v>
      </c>
      <c r="S79" s="10" t="s">
        <v>33</v>
      </c>
      <c r="T79" s="10" t="s">
        <v>33</v>
      </c>
      <c r="U79" s="9" t="s">
        <v>37</v>
      </c>
      <c r="V79" s="9" t="s">
        <v>33</v>
      </c>
      <c r="W79" s="9" t="s">
        <v>33</v>
      </c>
      <c r="X79" s="84"/>
      <c r="Y79" s="34">
        <v>100</v>
      </c>
      <c r="Z79" s="35">
        <f>Y79*L79</f>
        <v>19200</v>
      </c>
    </row>
    <row r="80" spans="1:26" x14ac:dyDescent="0.3">
      <c r="A80" s="90"/>
      <c r="B80" s="84"/>
      <c r="C80" s="84"/>
      <c r="D80" s="84"/>
      <c r="E80" s="84"/>
      <c r="F80" s="84"/>
      <c r="G80" s="102"/>
      <c r="H80" s="84"/>
      <c r="I80" s="84"/>
      <c r="J80" s="9" t="s">
        <v>38</v>
      </c>
      <c r="K80" s="10" t="s">
        <v>33</v>
      </c>
      <c r="L80" s="10" t="s">
        <v>33</v>
      </c>
      <c r="M80" s="10" t="s">
        <v>33</v>
      </c>
      <c r="N80" s="10" t="s">
        <v>33</v>
      </c>
      <c r="O80" s="10" t="s">
        <v>33</v>
      </c>
      <c r="P80" s="10" t="s">
        <v>33</v>
      </c>
      <c r="Q80" s="10" t="s">
        <v>33</v>
      </c>
      <c r="R80" s="24" t="s">
        <v>33</v>
      </c>
      <c r="S80" s="24" t="s">
        <v>33</v>
      </c>
      <c r="T80" s="24" t="s">
        <v>33</v>
      </c>
      <c r="U80" s="23" t="s">
        <v>34</v>
      </c>
      <c r="V80" s="86" t="s">
        <v>35</v>
      </c>
      <c r="W80" s="87"/>
      <c r="X80" s="84"/>
      <c r="Y80" s="11" t="s">
        <v>33</v>
      </c>
      <c r="Z80" s="12" t="s">
        <v>33</v>
      </c>
    </row>
    <row r="81" spans="1:26" ht="15" thickBot="1" x14ac:dyDescent="0.35">
      <c r="A81" s="100"/>
      <c r="B81" s="96"/>
      <c r="C81" s="96"/>
      <c r="D81" s="96"/>
      <c r="E81" s="96"/>
      <c r="F81" s="96"/>
      <c r="G81" s="103"/>
      <c r="H81" s="96"/>
      <c r="I81" s="96"/>
      <c r="J81" s="20">
        <v>44501</v>
      </c>
      <c r="K81" s="17" t="s">
        <v>33</v>
      </c>
      <c r="L81" s="17" t="s">
        <v>33</v>
      </c>
      <c r="M81" s="18" t="s">
        <v>33</v>
      </c>
      <c r="N81" s="18">
        <v>15</v>
      </c>
      <c r="O81" s="18" t="s">
        <v>33</v>
      </c>
      <c r="P81" s="17" t="s">
        <v>33</v>
      </c>
      <c r="Q81" s="17" t="s">
        <v>33</v>
      </c>
      <c r="R81" s="17" t="s">
        <v>33</v>
      </c>
      <c r="S81" s="17" t="s">
        <v>33</v>
      </c>
      <c r="T81" s="17" t="s">
        <v>33</v>
      </c>
      <c r="U81" s="20" t="s">
        <v>33</v>
      </c>
      <c r="V81" s="20" t="s">
        <v>33</v>
      </c>
      <c r="W81" s="44" t="s">
        <v>33</v>
      </c>
      <c r="X81" s="96"/>
      <c r="Y81" s="45">
        <v>40</v>
      </c>
      <c r="Z81" s="46">
        <f>Y81*N81</f>
        <v>600</v>
      </c>
    </row>
    <row r="82" spans="1:26" x14ac:dyDescent="0.3">
      <c r="A82" s="99">
        <f>A78+1</f>
        <v>16</v>
      </c>
      <c r="B82" s="95">
        <v>17190</v>
      </c>
      <c r="C82" s="95" t="s">
        <v>56</v>
      </c>
      <c r="D82" s="95">
        <v>0</v>
      </c>
      <c r="E82" s="95">
        <v>7.74</v>
      </c>
      <c r="F82" s="95">
        <f t="shared" ref="F82" si="0">E82-D82</f>
        <v>7.74</v>
      </c>
      <c r="G82" s="101">
        <v>7.1</v>
      </c>
      <c r="H82" s="95" t="s">
        <v>41</v>
      </c>
      <c r="I82" s="95" t="s">
        <v>41</v>
      </c>
      <c r="J82" s="4">
        <v>44005</v>
      </c>
      <c r="K82" s="5">
        <v>55760</v>
      </c>
      <c r="L82" s="5" t="s">
        <v>33</v>
      </c>
      <c r="M82" s="6" t="s">
        <v>33</v>
      </c>
      <c r="N82" s="6" t="s">
        <v>33</v>
      </c>
      <c r="O82" s="6" t="s">
        <v>33</v>
      </c>
      <c r="P82" s="6" t="s">
        <v>33</v>
      </c>
      <c r="Q82" s="6" t="s">
        <v>33</v>
      </c>
      <c r="R82" s="6" t="s">
        <v>33</v>
      </c>
      <c r="S82" s="5" t="s">
        <v>33</v>
      </c>
      <c r="T82" s="6" t="s">
        <v>33</v>
      </c>
      <c r="U82" s="4" t="s">
        <v>34</v>
      </c>
      <c r="V82" s="97" t="s">
        <v>35</v>
      </c>
      <c r="W82" s="98"/>
      <c r="X82" s="95" t="s">
        <v>36</v>
      </c>
      <c r="Y82" s="7">
        <v>5.8</v>
      </c>
      <c r="Z82" s="8">
        <f>Y82*K82</f>
        <v>323408</v>
      </c>
    </row>
    <row r="83" spans="1:26" x14ac:dyDescent="0.3">
      <c r="A83" s="90"/>
      <c r="B83" s="84"/>
      <c r="C83" s="84"/>
      <c r="D83" s="84"/>
      <c r="E83" s="84"/>
      <c r="F83" s="84"/>
      <c r="G83" s="102"/>
      <c r="H83" s="84"/>
      <c r="I83" s="84"/>
      <c r="J83" s="9">
        <v>43001</v>
      </c>
      <c r="K83" s="10" t="s">
        <v>33</v>
      </c>
      <c r="L83" s="10">
        <v>240</v>
      </c>
      <c r="M83" s="10" t="s">
        <v>33</v>
      </c>
      <c r="N83" s="10" t="s">
        <v>33</v>
      </c>
      <c r="O83" s="10" t="s">
        <v>33</v>
      </c>
      <c r="P83" s="10" t="s">
        <v>33</v>
      </c>
      <c r="Q83" s="10" t="s">
        <v>33</v>
      </c>
      <c r="R83" s="10" t="s">
        <v>33</v>
      </c>
      <c r="S83" s="10" t="s">
        <v>33</v>
      </c>
      <c r="T83" s="10" t="s">
        <v>33</v>
      </c>
      <c r="U83" s="9" t="s">
        <v>37</v>
      </c>
      <c r="V83" s="9" t="s">
        <v>33</v>
      </c>
      <c r="W83" s="9" t="s">
        <v>33</v>
      </c>
      <c r="X83" s="84"/>
      <c r="Y83" s="34">
        <v>100</v>
      </c>
      <c r="Z83" s="35">
        <f>Y83*L83</f>
        <v>24000</v>
      </c>
    </row>
    <row r="84" spans="1:26" x14ac:dyDescent="0.3">
      <c r="A84" s="90"/>
      <c r="B84" s="84"/>
      <c r="C84" s="84"/>
      <c r="D84" s="84"/>
      <c r="E84" s="84"/>
      <c r="F84" s="84"/>
      <c r="G84" s="102"/>
      <c r="H84" s="84"/>
      <c r="I84" s="84"/>
      <c r="J84" s="9" t="s">
        <v>38</v>
      </c>
      <c r="K84" s="10" t="s">
        <v>33</v>
      </c>
      <c r="L84" s="10" t="s">
        <v>33</v>
      </c>
      <c r="M84" s="10">
        <v>700</v>
      </c>
      <c r="N84" s="10" t="s">
        <v>33</v>
      </c>
      <c r="O84" s="10" t="s">
        <v>33</v>
      </c>
      <c r="P84" s="10" t="s">
        <v>33</v>
      </c>
      <c r="Q84" s="10" t="s">
        <v>33</v>
      </c>
      <c r="R84" s="24" t="s">
        <v>33</v>
      </c>
      <c r="S84" s="24" t="s">
        <v>33</v>
      </c>
      <c r="T84" s="24" t="s">
        <v>33</v>
      </c>
      <c r="U84" s="23" t="s">
        <v>34</v>
      </c>
      <c r="V84" s="86" t="s">
        <v>35</v>
      </c>
      <c r="W84" s="87"/>
      <c r="X84" s="84"/>
      <c r="Y84" s="34">
        <v>20</v>
      </c>
      <c r="Z84" s="35">
        <f>Y84*M84</f>
        <v>14000</v>
      </c>
    </row>
    <row r="85" spans="1:26" ht="15" thickBot="1" x14ac:dyDescent="0.35">
      <c r="A85" s="100"/>
      <c r="B85" s="96"/>
      <c r="C85" s="96"/>
      <c r="D85" s="96"/>
      <c r="E85" s="96"/>
      <c r="F85" s="96"/>
      <c r="G85" s="103"/>
      <c r="H85" s="96"/>
      <c r="I85" s="96"/>
      <c r="J85" s="20">
        <v>44501</v>
      </c>
      <c r="K85" s="17" t="s">
        <v>33</v>
      </c>
      <c r="L85" s="17" t="s">
        <v>33</v>
      </c>
      <c r="M85" s="18" t="s">
        <v>33</v>
      </c>
      <c r="N85" s="18">
        <v>20</v>
      </c>
      <c r="O85" s="18" t="s">
        <v>33</v>
      </c>
      <c r="P85" s="17" t="s">
        <v>33</v>
      </c>
      <c r="Q85" s="17" t="s">
        <v>33</v>
      </c>
      <c r="R85" s="17" t="s">
        <v>33</v>
      </c>
      <c r="S85" s="17" t="s">
        <v>33</v>
      </c>
      <c r="T85" s="17" t="s">
        <v>33</v>
      </c>
      <c r="U85" s="20" t="s">
        <v>33</v>
      </c>
      <c r="V85" s="20" t="s">
        <v>33</v>
      </c>
      <c r="W85" s="44" t="s">
        <v>33</v>
      </c>
      <c r="X85" s="96"/>
      <c r="Y85" s="45">
        <v>40</v>
      </c>
      <c r="Z85" s="46">
        <f>Y85*N85</f>
        <v>800</v>
      </c>
    </row>
    <row r="86" spans="1:26" ht="15" thickBot="1" x14ac:dyDescent="0.35">
      <c r="A86" s="47"/>
      <c r="B86" s="47"/>
      <c r="C86" s="48" t="s">
        <v>57</v>
      </c>
      <c r="D86" s="47"/>
      <c r="E86" s="47"/>
      <c r="F86" s="49">
        <f>SUM(F5:F85)</f>
        <v>37.913000000000004</v>
      </c>
      <c r="G86" s="50"/>
      <c r="H86" s="50"/>
      <c r="I86" s="50"/>
      <c r="J86" s="50"/>
      <c r="K86" s="50">
        <f t="shared" ref="K86:P86" si="1">SUM(K5:K85)</f>
        <v>261908</v>
      </c>
      <c r="L86" s="50">
        <f t="shared" si="1"/>
        <v>972</v>
      </c>
      <c r="M86" s="50">
        <f t="shared" si="1"/>
        <v>6414</v>
      </c>
      <c r="N86" s="50">
        <f t="shared" si="1"/>
        <v>85</v>
      </c>
      <c r="O86" s="50">
        <f t="shared" si="1"/>
        <v>1798</v>
      </c>
      <c r="P86" s="50">
        <f t="shared" si="1"/>
        <v>1585</v>
      </c>
      <c r="Q86" s="50">
        <f t="shared" ref="Q86:T86" si="2">SUM(Q5:Q85)</f>
        <v>115</v>
      </c>
      <c r="R86" s="50">
        <f t="shared" si="2"/>
        <v>8</v>
      </c>
      <c r="S86" s="50">
        <f t="shared" si="2"/>
        <v>90</v>
      </c>
      <c r="T86" s="62">
        <f t="shared" si="2"/>
        <v>12</v>
      </c>
      <c r="U86" s="47"/>
      <c r="W86" s="51"/>
      <c r="X86" s="91" t="s">
        <v>57</v>
      </c>
      <c r="Y86" s="92"/>
      <c r="Z86" s="59">
        <f>SUM(Z5:Z85)</f>
        <v>1978244.88</v>
      </c>
    </row>
    <row r="87" spans="1:26" ht="15" thickBot="1" x14ac:dyDescent="0.3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W87" s="52"/>
      <c r="X87" s="52" t="s">
        <v>58</v>
      </c>
      <c r="Y87" s="52"/>
      <c r="Z87" s="53">
        <f>Z86*0.05</f>
        <v>98912.244000000006</v>
      </c>
    </row>
    <row r="88" spans="1:26" ht="32.25" customHeight="1" thickBot="1" x14ac:dyDescent="0.35">
      <c r="A88" s="48"/>
      <c r="B88" s="47"/>
      <c r="C88" s="47" t="s">
        <v>63</v>
      </c>
      <c r="D88" s="47"/>
      <c r="E88" s="47"/>
      <c r="F88" s="47"/>
      <c r="G88" s="47"/>
      <c r="H88" s="47"/>
      <c r="I88" s="47"/>
      <c r="J88" s="47"/>
      <c r="K88" s="54"/>
      <c r="L88" s="47"/>
      <c r="M88" s="54"/>
      <c r="N88" s="54"/>
      <c r="O88" s="54"/>
      <c r="P88" s="54"/>
      <c r="Q88" s="54"/>
      <c r="R88" s="54"/>
      <c r="S88" s="54"/>
      <c r="T88" s="54"/>
      <c r="U88" s="47"/>
      <c r="W88" s="52"/>
      <c r="X88" s="93" t="s">
        <v>61</v>
      </c>
      <c r="Y88" s="94"/>
      <c r="Z88" s="53">
        <f>Z87+Z86</f>
        <v>2077157.1239999998</v>
      </c>
    </row>
    <row r="89" spans="1:26" x14ac:dyDescent="0.3">
      <c r="A89" s="48"/>
      <c r="B89" s="47"/>
      <c r="C89" s="55" t="s">
        <v>59</v>
      </c>
      <c r="D89" s="55"/>
      <c r="E89" s="55"/>
      <c r="F89" s="55"/>
      <c r="G89" s="55"/>
      <c r="H89" s="55"/>
      <c r="I89" s="55"/>
      <c r="J89" s="47"/>
      <c r="U89" s="47"/>
    </row>
    <row r="90" spans="1:26" x14ac:dyDescent="0.3">
      <c r="A90" s="48"/>
      <c r="B90" s="47"/>
      <c r="C90" s="55" t="s">
        <v>60</v>
      </c>
      <c r="D90" s="55"/>
      <c r="E90" s="55"/>
      <c r="F90" s="55"/>
      <c r="G90" s="55"/>
      <c r="H90" s="55"/>
      <c r="I90" s="55"/>
      <c r="J90" s="56"/>
      <c r="U90" s="56"/>
    </row>
    <row r="92" spans="1:26" x14ac:dyDescent="0.3">
      <c r="C92" s="55" t="s">
        <v>62</v>
      </c>
    </row>
  </sheetData>
  <autoFilter ref="J4:T90" xr:uid="{F475889F-327A-46AA-B99F-D43A33793CBA}"/>
  <mergeCells count="221">
    <mergeCell ref="A1:Z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X2:X4"/>
    <mergeCell ref="Y2:Y4"/>
    <mergeCell ref="Z2:Z4"/>
    <mergeCell ref="U3:U4"/>
    <mergeCell ref="V3:W3"/>
    <mergeCell ref="O2:O3"/>
    <mergeCell ref="P2:P3"/>
    <mergeCell ref="Q2:Q3"/>
    <mergeCell ref="R2:R3"/>
    <mergeCell ref="X5:X11"/>
    <mergeCell ref="A5:A11"/>
    <mergeCell ref="B5:B11"/>
    <mergeCell ref="C5:C11"/>
    <mergeCell ref="D5:D11"/>
    <mergeCell ref="J2:J3"/>
    <mergeCell ref="K2:K3"/>
    <mergeCell ref="L2:L3"/>
    <mergeCell ref="M2:M3"/>
    <mergeCell ref="N2:N3"/>
    <mergeCell ref="T2:T3"/>
    <mergeCell ref="E5:E11"/>
    <mergeCell ref="F5:F11"/>
    <mergeCell ref="X16:X22"/>
    <mergeCell ref="A16:A22"/>
    <mergeCell ref="B16:B22"/>
    <mergeCell ref="C16:C22"/>
    <mergeCell ref="D16:D22"/>
    <mergeCell ref="S2:S3"/>
    <mergeCell ref="U2:W2"/>
    <mergeCell ref="I12:I15"/>
    <mergeCell ref="V12:W12"/>
    <mergeCell ref="X12:X15"/>
    <mergeCell ref="V14:W14"/>
    <mergeCell ref="V7:W7"/>
    <mergeCell ref="A12:A15"/>
    <mergeCell ref="B12:B15"/>
    <mergeCell ref="C12:C15"/>
    <mergeCell ref="D12:D15"/>
    <mergeCell ref="E12:E15"/>
    <mergeCell ref="F12:F15"/>
    <mergeCell ref="G12:G15"/>
    <mergeCell ref="H12:H15"/>
    <mergeCell ref="G5:G11"/>
    <mergeCell ref="H5:H11"/>
    <mergeCell ref="I5:I11"/>
    <mergeCell ref="V5:W5"/>
    <mergeCell ref="D23:D26"/>
    <mergeCell ref="E23:E26"/>
    <mergeCell ref="F23:F26"/>
    <mergeCell ref="G23:G26"/>
    <mergeCell ref="H23:H26"/>
    <mergeCell ref="G16:G22"/>
    <mergeCell ref="H16:H22"/>
    <mergeCell ref="I16:I22"/>
    <mergeCell ref="V16:W16"/>
    <mergeCell ref="E16:E22"/>
    <mergeCell ref="F16:F22"/>
    <mergeCell ref="I23:I26"/>
    <mergeCell ref="V23:W23"/>
    <mergeCell ref="I36:I39"/>
    <mergeCell ref="V36:W36"/>
    <mergeCell ref="X36:X39"/>
    <mergeCell ref="V38:W38"/>
    <mergeCell ref="V29:W29"/>
    <mergeCell ref="A36:A39"/>
    <mergeCell ref="B36:B39"/>
    <mergeCell ref="C36:C39"/>
    <mergeCell ref="D36:D39"/>
    <mergeCell ref="E36:E39"/>
    <mergeCell ref="F36:F39"/>
    <mergeCell ref="G36:G39"/>
    <mergeCell ref="H36:H39"/>
    <mergeCell ref="X27:X35"/>
    <mergeCell ref="A27:A35"/>
    <mergeCell ref="B27:B35"/>
    <mergeCell ref="C27:C35"/>
    <mergeCell ref="D27:D35"/>
    <mergeCell ref="E27:E35"/>
    <mergeCell ref="F27:F35"/>
    <mergeCell ref="G27:G35"/>
    <mergeCell ref="H27:H35"/>
    <mergeCell ref="I27:I35"/>
    <mergeCell ref="V27:W27"/>
    <mergeCell ref="I47:I53"/>
    <mergeCell ref="V47:W47"/>
    <mergeCell ref="X47:X53"/>
    <mergeCell ref="V49:W49"/>
    <mergeCell ref="V42:W42"/>
    <mergeCell ref="A47:A53"/>
    <mergeCell ref="B47:B53"/>
    <mergeCell ref="C47:C53"/>
    <mergeCell ref="D47:D53"/>
    <mergeCell ref="E47:E53"/>
    <mergeCell ref="F47:F53"/>
    <mergeCell ref="G47:G53"/>
    <mergeCell ref="H47:H53"/>
    <mergeCell ref="G40:G46"/>
    <mergeCell ref="H40:H46"/>
    <mergeCell ref="I40:I46"/>
    <mergeCell ref="V40:W40"/>
    <mergeCell ref="X40:X46"/>
    <mergeCell ref="A40:A46"/>
    <mergeCell ref="B40:B46"/>
    <mergeCell ref="C40:C46"/>
    <mergeCell ref="D40:D46"/>
    <mergeCell ref="E40:E46"/>
    <mergeCell ref="F40:F46"/>
    <mergeCell ref="I58:I61"/>
    <mergeCell ref="V58:W58"/>
    <mergeCell ref="X58:X61"/>
    <mergeCell ref="V60:W60"/>
    <mergeCell ref="V56:W56"/>
    <mergeCell ref="A58:A61"/>
    <mergeCell ref="B58:B61"/>
    <mergeCell ref="C58:C61"/>
    <mergeCell ref="D58:D61"/>
    <mergeCell ref="E58:E61"/>
    <mergeCell ref="F58:F61"/>
    <mergeCell ref="G58:G61"/>
    <mergeCell ref="H58:H61"/>
    <mergeCell ref="G54:G57"/>
    <mergeCell ref="H54:H57"/>
    <mergeCell ref="I54:I57"/>
    <mergeCell ref="V54:W54"/>
    <mergeCell ref="X54:X57"/>
    <mergeCell ref="A54:A57"/>
    <mergeCell ref="B54:B57"/>
    <mergeCell ref="C54:C57"/>
    <mergeCell ref="D54:D57"/>
    <mergeCell ref="E54:E57"/>
    <mergeCell ref="F54:F57"/>
    <mergeCell ref="I66:I69"/>
    <mergeCell ref="V66:W66"/>
    <mergeCell ref="X66:X69"/>
    <mergeCell ref="V68:W68"/>
    <mergeCell ref="V64:W64"/>
    <mergeCell ref="A66:A69"/>
    <mergeCell ref="B66:B69"/>
    <mergeCell ref="C66:C69"/>
    <mergeCell ref="D66:D69"/>
    <mergeCell ref="E66:E69"/>
    <mergeCell ref="F66:F69"/>
    <mergeCell ref="G66:G69"/>
    <mergeCell ref="H66:H69"/>
    <mergeCell ref="G62:G65"/>
    <mergeCell ref="H62:H65"/>
    <mergeCell ref="I62:I65"/>
    <mergeCell ref="V62:W62"/>
    <mergeCell ref="X62:X65"/>
    <mergeCell ref="A62:A65"/>
    <mergeCell ref="B62:B65"/>
    <mergeCell ref="C62:C65"/>
    <mergeCell ref="D62:D65"/>
    <mergeCell ref="E62:E65"/>
    <mergeCell ref="F62:F65"/>
    <mergeCell ref="V74:W74"/>
    <mergeCell ref="X74:X77"/>
    <mergeCell ref="V76:W76"/>
    <mergeCell ref="V72:W72"/>
    <mergeCell ref="A74:A77"/>
    <mergeCell ref="B74:B77"/>
    <mergeCell ref="C74:C77"/>
    <mergeCell ref="D74:D77"/>
    <mergeCell ref="E74:E77"/>
    <mergeCell ref="F74:F77"/>
    <mergeCell ref="G74:G77"/>
    <mergeCell ref="H74:H77"/>
    <mergeCell ref="G70:G73"/>
    <mergeCell ref="H70:H73"/>
    <mergeCell ref="I70:I73"/>
    <mergeCell ref="V70:W70"/>
    <mergeCell ref="X70:X73"/>
    <mergeCell ref="A70:A73"/>
    <mergeCell ref="B70:B73"/>
    <mergeCell ref="C70:C73"/>
    <mergeCell ref="D70:D73"/>
    <mergeCell ref="E70:E73"/>
    <mergeCell ref="F70:F73"/>
    <mergeCell ref="G78:G81"/>
    <mergeCell ref="H78:H81"/>
    <mergeCell ref="A78:A81"/>
    <mergeCell ref="B78:B81"/>
    <mergeCell ref="C78:C81"/>
    <mergeCell ref="D78:D81"/>
    <mergeCell ref="E78:E81"/>
    <mergeCell ref="F78:F81"/>
    <mergeCell ref="I74:I77"/>
    <mergeCell ref="X23:X26"/>
    <mergeCell ref="V25:W25"/>
    <mergeCell ref="V18:W18"/>
    <mergeCell ref="A23:A26"/>
    <mergeCell ref="B23:B26"/>
    <mergeCell ref="C23:C26"/>
    <mergeCell ref="X86:Y86"/>
    <mergeCell ref="X88:Y88"/>
    <mergeCell ref="I82:I85"/>
    <mergeCell ref="V82:W82"/>
    <mergeCell ref="X82:X85"/>
    <mergeCell ref="V84:W84"/>
    <mergeCell ref="V80:W80"/>
    <mergeCell ref="I78:I81"/>
    <mergeCell ref="V78:W78"/>
    <mergeCell ref="X78:X81"/>
    <mergeCell ref="A82:A85"/>
    <mergeCell ref="B82:B85"/>
    <mergeCell ref="C82:C85"/>
    <mergeCell ref="D82:D85"/>
    <mergeCell ref="E82:E85"/>
    <mergeCell ref="F82:F85"/>
    <mergeCell ref="G82:G85"/>
    <mergeCell ref="H82:H8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135D-E462-478F-A5C8-7CFAEA404DB6}">
  <dimension ref="A1:H40"/>
  <sheetViews>
    <sheetView topLeftCell="A9" workbookViewId="0">
      <selection activeCell="N15" sqref="N15"/>
    </sheetView>
  </sheetViews>
  <sheetFormatPr defaultRowHeight="14.4" x14ac:dyDescent="0.3"/>
  <cols>
    <col min="3" max="3" width="27.33203125" bestFit="1" customWidth="1"/>
  </cols>
  <sheetData>
    <row r="1" spans="1:8" x14ac:dyDescent="0.3">
      <c r="A1" s="128" t="s">
        <v>1</v>
      </c>
      <c r="B1" s="121" t="s">
        <v>2</v>
      </c>
      <c r="C1" s="121" t="s">
        <v>3</v>
      </c>
      <c r="D1" s="121" t="s">
        <v>4</v>
      </c>
      <c r="E1" s="121" t="s">
        <v>5</v>
      </c>
      <c r="F1" s="121" t="s">
        <v>6</v>
      </c>
      <c r="G1" s="153" t="s">
        <v>65</v>
      </c>
      <c r="H1" s="154"/>
    </row>
    <row r="2" spans="1:8" x14ac:dyDescent="0.3">
      <c r="A2" s="129"/>
      <c r="B2" s="122"/>
      <c r="C2" s="122"/>
      <c r="D2" s="122"/>
      <c r="E2" s="122"/>
      <c r="F2" s="122"/>
      <c r="G2" s="64" t="s">
        <v>66</v>
      </c>
      <c r="H2" s="65" t="s">
        <v>67</v>
      </c>
    </row>
    <row r="3" spans="1:8" ht="15" thickBot="1" x14ac:dyDescent="0.35">
      <c r="A3" s="130"/>
      <c r="B3" s="131"/>
      <c r="C3" s="131"/>
      <c r="D3" s="131"/>
      <c r="E3" s="131"/>
      <c r="F3" s="131"/>
      <c r="G3" s="1" t="s">
        <v>68</v>
      </c>
      <c r="H3" s="66" t="s">
        <v>68</v>
      </c>
    </row>
    <row r="4" spans="1:8" x14ac:dyDescent="0.3">
      <c r="A4" s="141">
        <v>3</v>
      </c>
      <c r="B4" s="150">
        <v>15114</v>
      </c>
      <c r="C4" s="150" t="s">
        <v>40</v>
      </c>
      <c r="D4" s="150">
        <v>0</v>
      </c>
      <c r="E4" s="150">
        <v>0.77</v>
      </c>
      <c r="F4" s="150">
        <f>E4-D4</f>
        <v>0.77</v>
      </c>
      <c r="G4" s="67">
        <v>0.51900000000000002</v>
      </c>
      <c r="H4" s="68"/>
    </row>
    <row r="5" spans="1:8" ht="15" thickBot="1" x14ac:dyDescent="0.35">
      <c r="A5" s="143"/>
      <c r="B5" s="152"/>
      <c r="C5" s="152"/>
      <c r="D5" s="152"/>
      <c r="E5" s="152"/>
      <c r="F5" s="152"/>
      <c r="G5" s="69">
        <v>0.751</v>
      </c>
      <c r="H5" s="70"/>
    </row>
    <row r="6" spans="1:8" x14ac:dyDescent="0.3">
      <c r="A6" s="89">
        <f>A4+1</f>
        <v>4</v>
      </c>
      <c r="B6" s="83">
        <v>15124</v>
      </c>
      <c r="C6" s="83" t="s">
        <v>43</v>
      </c>
      <c r="D6" s="83">
        <v>25.533999999999999</v>
      </c>
      <c r="E6" s="83">
        <v>27.716999999999999</v>
      </c>
      <c r="F6" s="83">
        <f>E6-D6</f>
        <v>2.1829999999999998</v>
      </c>
      <c r="G6" s="71"/>
      <c r="H6" s="72">
        <v>25.533999999999999</v>
      </c>
    </row>
    <row r="7" spans="1:8" x14ac:dyDescent="0.3">
      <c r="A7" s="110"/>
      <c r="B7" s="84"/>
      <c r="C7" s="84"/>
      <c r="D7" s="84"/>
      <c r="E7" s="84"/>
      <c r="F7" s="84"/>
      <c r="G7" s="64">
        <v>25.821000000000002</v>
      </c>
      <c r="H7" s="65"/>
    </row>
    <row r="8" spans="1:8" ht="15" thickBot="1" x14ac:dyDescent="0.35">
      <c r="A8" s="113"/>
      <c r="B8" s="85"/>
      <c r="C8" s="85"/>
      <c r="D8" s="85"/>
      <c r="E8" s="85"/>
      <c r="F8" s="85"/>
      <c r="G8" s="73">
        <v>26.89</v>
      </c>
      <c r="H8" s="74"/>
    </row>
    <row r="9" spans="1:8" x14ac:dyDescent="0.3">
      <c r="A9" s="141">
        <f>A6+1</f>
        <v>5</v>
      </c>
      <c r="B9" s="150">
        <v>15126</v>
      </c>
      <c r="C9" s="150" t="s">
        <v>44</v>
      </c>
      <c r="D9" s="150">
        <v>0</v>
      </c>
      <c r="E9" s="150">
        <v>1.5349999999999999</v>
      </c>
      <c r="F9" s="150">
        <f>E9-D9</f>
        <v>1.5349999999999999</v>
      </c>
      <c r="G9" s="67"/>
      <c r="H9" s="68">
        <v>0.59499999999999997</v>
      </c>
    </row>
    <row r="10" spans="1:8" x14ac:dyDescent="0.3">
      <c r="A10" s="142"/>
      <c r="B10" s="151"/>
      <c r="C10" s="151"/>
      <c r="D10" s="151"/>
      <c r="E10" s="151"/>
      <c r="F10" s="151"/>
      <c r="G10" s="75">
        <v>0.91900000000000004</v>
      </c>
      <c r="H10" s="76"/>
    </row>
    <row r="11" spans="1:8" ht="15" thickBot="1" x14ac:dyDescent="0.35">
      <c r="A11" s="143"/>
      <c r="B11" s="152"/>
      <c r="C11" s="152"/>
      <c r="D11" s="152"/>
      <c r="E11" s="152"/>
      <c r="F11" s="152"/>
      <c r="G11" s="69">
        <v>1.4359999999999999</v>
      </c>
      <c r="H11" s="70"/>
    </row>
    <row r="12" spans="1:8" x14ac:dyDescent="0.3">
      <c r="A12" s="89">
        <f>A9+1</f>
        <v>6</v>
      </c>
      <c r="B12" s="114">
        <v>15126</v>
      </c>
      <c r="C12" s="114" t="s">
        <v>44</v>
      </c>
      <c r="D12" s="114">
        <v>12.815</v>
      </c>
      <c r="E12" s="114">
        <v>12.885</v>
      </c>
      <c r="F12" s="114">
        <f>E12-D12</f>
        <v>7.0000000000000284E-2</v>
      </c>
      <c r="G12" s="144" t="s">
        <v>69</v>
      </c>
      <c r="H12" s="145"/>
    </row>
    <row r="13" spans="1:8" x14ac:dyDescent="0.3">
      <c r="A13" s="110"/>
      <c r="B13" s="88"/>
      <c r="C13" s="88"/>
      <c r="D13" s="88"/>
      <c r="E13" s="88"/>
      <c r="F13" s="88"/>
      <c r="G13" s="146"/>
      <c r="H13" s="147"/>
    </row>
    <row r="14" spans="1:8" ht="15" thickBot="1" x14ac:dyDescent="0.35">
      <c r="A14" s="113"/>
      <c r="B14" s="112"/>
      <c r="C14" s="112"/>
      <c r="D14" s="112"/>
      <c r="E14" s="112"/>
      <c r="F14" s="112"/>
      <c r="G14" s="148"/>
      <c r="H14" s="149"/>
    </row>
    <row r="15" spans="1:8" x14ac:dyDescent="0.3">
      <c r="A15" s="141">
        <f>A12+1</f>
        <v>7</v>
      </c>
      <c r="B15" s="150">
        <v>15129</v>
      </c>
      <c r="C15" s="150" t="s">
        <v>46</v>
      </c>
      <c r="D15" s="150">
        <v>0</v>
      </c>
      <c r="E15" s="150">
        <v>4.4470000000000001</v>
      </c>
      <c r="F15" s="150">
        <f>E15-D15</f>
        <v>4.4470000000000001</v>
      </c>
      <c r="G15" s="67">
        <v>0.47</v>
      </c>
      <c r="H15" s="68">
        <v>1.524</v>
      </c>
    </row>
    <row r="16" spans="1:8" x14ac:dyDescent="0.3">
      <c r="A16" s="142"/>
      <c r="B16" s="151"/>
      <c r="C16" s="151"/>
      <c r="D16" s="151"/>
      <c r="E16" s="151"/>
      <c r="F16" s="151"/>
      <c r="G16" s="75">
        <v>2.4089999999999998</v>
      </c>
      <c r="H16" s="76">
        <v>2.4529999999999998</v>
      </c>
    </row>
    <row r="17" spans="1:8" x14ac:dyDescent="0.3">
      <c r="A17" s="142"/>
      <c r="B17" s="151"/>
      <c r="C17" s="151"/>
      <c r="D17" s="151"/>
      <c r="E17" s="151"/>
      <c r="F17" s="151"/>
      <c r="G17" s="75">
        <v>4.1710000000000003</v>
      </c>
      <c r="H17" s="76">
        <v>3.7559999999999998</v>
      </c>
    </row>
    <row r="18" spans="1:8" x14ac:dyDescent="0.3">
      <c r="A18" s="142"/>
      <c r="B18" s="151"/>
      <c r="C18" s="151"/>
      <c r="D18" s="151"/>
      <c r="E18" s="151"/>
      <c r="F18" s="151"/>
      <c r="G18" s="75"/>
      <c r="H18" s="76">
        <v>4.1529999999999996</v>
      </c>
    </row>
    <row r="19" spans="1:8" ht="15" thickBot="1" x14ac:dyDescent="0.35">
      <c r="A19" s="143"/>
      <c r="B19" s="152"/>
      <c r="C19" s="152"/>
      <c r="D19" s="152"/>
      <c r="E19" s="152"/>
      <c r="F19" s="152"/>
      <c r="G19" s="69"/>
      <c r="H19" s="70">
        <v>4.2910000000000004</v>
      </c>
    </row>
    <row r="20" spans="1:8" x14ac:dyDescent="0.3">
      <c r="A20" s="89">
        <f>A15+1</f>
        <v>8</v>
      </c>
      <c r="B20" s="114">
        <v>15133</v>
      </c>
      <c r="C20" s="114" t="s">
        <v>47</v>
      </c>
      <c r="D20" s="114">
        <v>2.31</v>
      </c>
      <c r="E20" s="114">
        <v>3.496</v>
      </c>
      <c r="F20" s="114">
        <f>E20-D20</f>
        <v>1.1859999999999999</v>
      </c>
      <c r="G20" s="71">
        <v>2.9350000000000001</v>
      </c>
      <c r="H20" s="72">
        <v>2.6339999999999999</v>
      </c>
    </row>
    <row r="21" spans="1:8" x14ac:dyDescent="0.3">
      <c r="A21" s="110"/>
      <c r="B21" s="88"/>
      <c r="C21" s="88"/>
      <c r="D21" s="88"/>
      <c r="E21" s="88"/>
      <c r="F21" s="88"/>
      <c r="G21" s="64"/>
      <c r="H21" s="65">
        <v>3.024</v>
      </c>
    </row>
    <row r="22" spans="1:8" x14ac:dyDescent="0.3">
      <c r="A22" s="110"/>
      <c r="B22" s="88"/>
      <c r="C22" s="88"/>
      <c r="D22" s="88"/>
      <c r="E22" s="88"/>
      <c r="F22" s="88"/>
      <c r="G22" s="64"/>
      <c r="H22" s="65">
        <v>3.0489999999999999</v>
      </c>
    </row>
    <row r="23" spans="1:8" ht="15" thickBot="1" x14ac:dyDescent="0.35">
      <c r="A23" s="113"/>
      <c r="B23" s="112"/>
      <c r="C23" s="112"/>
      <c r="D23" s="112"/>
      <c r="E23" s="112"/>
      <c r="F23" s="112"/>
      <c r="G23" s="73">
        <v>3.2240000000000002</v>
      </c>
      <c r="H23" s="74">
        <v>3.2240000000000002</v>
      </c>
    </row>
    <row r="24" spans="1:8" x14ac:dyDescent="0.3">
      <c r="A24" s="141">
        <f>A20+1</f>
        <v>9</v>
      </c>
      <c r="B24" s="138">
        <v>17103</v>
      </c>
      <c r="C24" s="138" t="s">
        <v>48</v>
      </c>
      <c r="D24" s="138">
        <v>0</v>
      </c>
      <c r="E24" s="138">
        <v>1.8</v>
      </c>
      <c r="F24" s="138">
        <f>E24-D24</f>
        <v>1.8</v>
      </c>
      <c r="G24" s="67">
        <v>0.13400000000000001</v>
      </c>
      <c r="H24" s="68">
        <v>0.13400000000000001</v>
      </c>
    </row>
    <row r="25" spans="1:8" ht="15" thickBot="1" x14ac:dyDescent="0.35">
      <c r="A25" s="143"/>
      <c r="B25" s="140"/>
      <c r="C25" s="140"/>
      <c r="D25" s="140"/>
      <c r="E25" s="140"/>
      <c r="F25" s="140"/>
      <c r="G25" s="69">
        <v>1.1579999999999999</v>
      </c>
      <c r="H25" s="70"/>
    </row>
    <row r="26" spans="1:8" x14ac:dyDescent="0.3">
      <c r="A26" s="89">
        <f>A24+1</f>
        <v>10</v>
      </c>
      <c r="B26" s="83">
        <v>15162</v>
      </c>
      <c r="C26" s="83" t="s">
        <v>49</v>
      </c>
      <c r="D26" s="83">
        <v>1.8260000000000001</v>
      </c>
      <c r="E26" s="83">
        <v>1.9</v>
      </c>
      <c r="F26" s="83">
        <f>E26-D26</f>
        <v>7.3999999999999844E-2</v>
      </c>
      <c r="G26" s="144" t="s">
        <v>70</v>
      </c>
      <c r="H26" s="145"/>
    </row>
    <row r="27" spans="1:8" x14ac:dyDescent="0.3">
      <c r="A27" s="110"/>
      <c r="B27" s="84"/>
      <c r="C27" s="84"/>
      <c r="D27" s="84"/>
      <c r="E27" s="84"/>
      <c r="F27" s="84"/>
      <c r="G27" s="146"/>
      <c r="H27" s="147"/>
    </row>
    <row r="28" spans="1:8" x14ac:dyDescent="0.3">
      <c r="A28" s="110"/>
      <c r="B28" s="84"/>
      <c r="C28" s="84"/>
      <c r="D28" s="84"/>
      <c r="E28" s="84"/>
      <c r="F28" s="84"/>
      <c r="G28" s="146"/>
      <c r="H28" s="147"/>
    </row>
    <row r="29" spans="1:8" ht="15" thickBot="1" x14ac:dyDescent="0.35">
      <c r="A29" s="113"/>
      <c r="B29" s="85"/>
      <c r="C29" s="85"/>
      <c r="D29" s="85"/>
      <c r="E29" s="85"/>
      <c r="F29" s="85"/>
      <c r="G29" s="148"/>
      <c r="H29" s="149"/>
    </row>
    <row r="30" spans="1:8" x14ac:dyDescent="0.3">
      <c r="A30" s="141">
        <f>A26+1</f>
        <v>11</v>
      </c>
      <c r="B30" s="138">
        <v>17125</v>
      </c>
      <c r="C30" s="138" t="s">
        <v>50</v>
      </c>
      <c r="D30" s="138">
        <v>0</v>
      </c>
      <c r="E30" s="138">
        <v>1.675</v>
      </c>
      <c r="F30" s="138">
        <f>E30-D30</f>
        <v>1.675</v>
      </c>
      <c r="G30" s="67"/>
      <c r="H30" s="68">
        <v>5.5E-2</v>
      </c>
    </row>
    <row r="31" spans="1:8" ht="15" thickBot="1" x14ac:dyDescent="0.35">
      <c r="A31" s="143"/>
      <c r="B31" s="140"/>
      <c r="C31" s="140"/>
      <c r="D31" s="140"/>
      <c r="E31" s="140"/>
      <c r="F31" s="140"/>
      <c r="G31" s="69"/>
      <c r="H31" s="70">
        <v>0.79800000000000004</v>
      </c>
    </row>
    <row r="32" spans="1:8" ht="15" thickBot="1" x14ac:dyDescent="0.35">
      <c r="A32" s="57">
        <f>A30+1</f>
        <v>12</v>
      </c>
      <c r="B32" s="58">
        <v>17142</v>
      </c>
      <c r="C32" s="58" t="s">
        <v>51</v>
      </c>
      <c r="D32" s="58">
        <v>6</v>
      </c>
      <c r="E32" s="58">
        <v>14.545999999999999</v>
      </c>
      <c r="F32" s="58">
        <f>E32-D32</f>
        <v>8.5459999999999994</v>
      </c>
      <c r="G32" s="77"/>
      <c r="H32" s="78">
        <v>6.6859999999999999</v>
      </c>
    </row>
    <row r="33" spans="1:8" ht="15" thickBot="1" x14ac:dyDescent="0.35">
      <c r="A33" s="79">
        <f>A32+1</f>
        <v>13</v>
      </c>
      <c r="B33" s="80">
        <v>17163</v>
      </c>
      <c r="C33" s="80" t="s">
        <v>52</v>
      </c>
      <c r="D33" s="80">
        <v>0</v>
      </c>
      <c r="E33" s="80">
        <v>1</v>
      </c>
      <c r="F33" s="80">
        <f>E33-D33</f>
        <v>1</v>
      </c>
      <c r="G33" s="81"/>
      <c r="H33" s="82">
        <v>0.99299999999999999</v>
      </c>
    </row>
    <row r="34" spans="1:8" x14ac:dyDescent="0.3">
      <c r="A34" s="89">
        <f>A33+1</f>
        <v>14</v>
      </c>
      <c r="B34" s="83">
        <v>17176</v>
      </c>
      <c r="C34" s="83" t="s">
        <v>53</v>
      </c>
      <c r="D34" s="83">
        <v>6.0250000000000004</v>
      </c>
      <c r="E34" s="83">
        <v>7.48</v>
      </c>
      <c r="F34" s="83">
        <f>E34-D34</f>
        <v>1.4550000000000001</v>
      </c>
      <c r="G34" s="71">
        <v>6.06</v>
      </c>
      <c r="H34" s="72">
        <v>6.1820000000000004</v>
      </c>
    </row>
    <row r="35" spans="1:8" x14ac:dyDescent="0.3">
      <c r="A35" s="110"/>
      <c r="B35" s="84"/>
      <c r="C35" s="84"/>
      <c r="D35" s="84"/>
      <c r="E35" s="84"/>
      <c r="F35" s="84"/>
      <c r="G35" s="64">
        <v>6.2969999999999997</v>
      </c>
      <c r="H35" s="65">
        <v>6.4989999999999997</v>
      </c>
    </row>
    <row r="36" spans="1:8" ht="15" thickBot="1" x14ac:dyDescent="0.35">
      <c r="A36" s="113"/>
      <c r="B36" s="85"/>
      <c r="C36" s="85"/>
      <c r="D36" s="85"/>
      <c r="E36" s="85"/>
      <c r="F36" s="85"/>
      <c r="G36" s="73">
        <v>7.157</v>
      </c>
      <c r="H36" s="74"/>
    </row>
    <row r="37" spans="1:8" x14ac:dyDescent="0.3">
      <c r="A37" s="141">
        <v>16</v>
      </c>
      <c r="B37" s="138">
        <v>17190</v>
      </c>
      <c r="C37" s="138" t="s">
        <v>56</v>
      </c>
      <c r="D37" s="138">
        <v>0</v>
      </c>
      <c r="E37" s="138">
        <v>7.74</v>
      </c>
      <c r="F37" s="138">
        <f t="shared" ref="F37" si="0">E37-D37</f>
        <v>7.74</v>
      </c>
      <c r="G37" s="67">
        <v>2.0150000000000001</v>
      </c>
      <c r="H37" s="68">
        <v>2.0150000000000001</v>
      </c>
    </row>
    <row r="38" spans="1:8" x14ac:dyDescent="0.3">
      <c r="A38" s="142"/>
      <c r="B38" s="139"/>
      <c r="C38" s="139"/>
      <c r="D38" s="139"/>
      <c r="E38" s="139"/>
      <c r="F38" s="139"/>
      <c r="G38" s="75">
        <v>3.6909999999999998</v>
      </c>
      <c r="H38" s="76"/>
    </row>
    <row r="39" spans="1:8" ht="15" thickBot="1" x14ac:dyDescent="0.35">
      <c r="A39" s="143"/>
      <c r="B39" s="140"/>
      <c r="C39" s="140"/>
      <c r="D39" s="140"/>
      <c r="E39" s="140"/>
      <c r="F39" s="140"/>
      <c r="G39" s="69">
        <v>6.1050000000000004</v>
      </c>
      <c r="H39" s="70"/>
    </row>
    <row r="40" spans="1:8" x14ac:dyDescent="0.3">
      <c r="A40" s="47"/>
      <c r="B40" s="47"/>
      <c r="C40" s="48"/>
      <c r="D40" s="47"/>
      <c r="E40" s="47"/>
      <c r="F40" s="49"/>
    </row>
  </sheetData>
  <mergeCells count="75">
    <mergeCell ref="G1:H1"/>
    <mergeCell ref="A4:A5"/>
    <mergeCell ref="B4:B5"/>
    <mergeCell ref="C4:C5"/>
    <mergeCell ref="D4:D5"/>
    <mergeCell ref="E4:E5"/>
    <mergeCell ref="F4:F5"/>
    <mergeCell ref="A1:A3"/>
    <mergeCell ref="B1:B3"/>
    <mergeCell ref="C1:C3"/>
    <mergeCell ref="D1:D3"/>
    <mergeCell ref="E1:E3"/>
    <mergeCell ref="F1:F3"/>
    <mergeCell ref="F9:F11"/>
    <mergeCell ref="A6:A8"/>
    <mergeCell ref="B6:B8"/>
    <mergeCell ref="C6:C8"/>
    <mergeCell ref="D6:D8"/>
    <mergeCell ref="E6:E8"/>
    <mergeCell ref="F6:F8"/>
    <mergeCell ref="A9:A11"/>
    <mergeCell ref="B9:B11"/>
    <mergeCell ref="C9:C11"/>
    <mergeCell ref="D9:D11"/>
    <mergeCell ref="E9:E11"/>
    <mergeCell ref="G12:H14"/>
    <mergeCell ref="A15:A19"/>
    <mergeCell ref="B15:B19"/>
    <mergeCell ref="C15:C19"/>
    <mergeCell ref="D15:D19"/>
    <mergeCell ref="E15:E19"/>
    <mergeCell ref="F15:F19"/>
    <mergeCell ref="A12:A14"/>
    <mergeCell ref="B12:B14"/>
    <mergeCell ref="C12:C14"/>
    <mergeCell ref="D12:D14"/>
    <mergeCell ref="E12:E14"/>
    <mergeCell ref="F12:F14"/>
    <mergeCell ref="F24:F25"/>
    <mergeCell ref="A20:A23"/>
    <mergeCell ref="B20:B23"/>
    <mergeCell ref="C20:C23"/>
    <mergeCell ref="D20:D23"/>
    <mergeCell ref="E20:E23"/>
    <mergeCell ref="F20:F23"/>
    <mergeCell ref="A24:A25"/>
    <mergeCell ref="B24:B25"/>
    <mergeCell ref="C24:C25"/>
    <mergeCell ref="D24:D25"/>
    <mergeCell ref="E24:E25"/>
    <mergeCell ref="G26:H29"/>
    <mergeCell ref="A30:A31"/>
    <mergeCell ref="B30:B31"/>
    <mergeCell ref="C30:C31"/>
    <mergeCell ref="D30:D31"/>
    <mergeCell ref="E30:E31"/>
    <mergeCell ref="F30:F31"/>
    <mergeCell ref="A26:A29"/>
    <mergeCell ref="B26:B29"/>
    <mergeCell ref="C26:C29"/>
    <mergeCell ref="D26:D29"/>
    <mergeCell ref="E26:E29"/>
    <mergeCell ref="F26:F29"/>
    <mergeCell ref="F37:F39"/>
    <mergeCell ref="A34:A36"/>
    <mergeCell ref="B34:B36"/>
    <mergeCell ref="C34:C36"/>
    <mergeCell ref="D34:D36"/>
    <mergeCell ref="E34:E36"/>
    <mergeCell ref="F34:F36"/>
    <mergeCell ref="A37:A39"/>
    <mergeCell ref="B37:B39"/>
    <mergeCell ref="C37:C39"/>
    <mergeCell ref="D37:D39"/>
    <mergeCell ref="E37:E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MÖSS KL </vt:lpstr>
      <vt:lpstr>Mahasõidud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Õis</dc:creator>
  <cp:lastModifiedBy>Andres Thomson</cp:lastModifiedBy>
  <dcterms:created xsi:type="dcterms:W3CDTF">2023-12-21T09:00:15Z</dcterms:created>
  <dcterms:modified xsi:type="dcterms:W3CDTF">2024-03-18T09:14:34Z</dcterms:modified>
</cp:coreProperties>
</file>